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K276" i="1" l="1"/>
  <c r="E276" i="1"/>
  <c r="D276" i="1"/>
  <c r="K257" i="1"/>
  <c r="E257" i="1"/>
  <c r="D257" i="1"/>
  <c r="F257" i="1" s="1"/>
  <c r="K239" i="1"/>
  <c r="E239" i="1"/>
  <c r="D239" i="1"/>
  <c r="K220" i="1"/>
  <c r="F220" i="1"/>
  <c r="D220" i="1" l="1"/>
  <c r="K201" i="1"/>
  <c r="E201" i="1"/>
  <c r="D201" i="1"/>
  <c r="K181" i="1"/>
  <c r="E181" i="1"/>
  <c r="D181" i="1"/>
  <c r="F181" i="1" s="1"/>
  <c r="K162" i="1"/>
  <c r="E162" i="1"/>
  <c r="D162" i="1"/>
  <c r="K143" i="1"/>
  <c r="E143" i="1"/>
  <c r="D143" i="1"/>
  <c r="F143" i="1" s="1"/>
  <c r="K124" i="1"/>
  <c r="J124" i="1"/>
  <c r="E124" i="1"/>
  <c r="D124" i="1"/>
  <c r="F124" i="1" s="1"/>
  <c r="K104" i="1"/>
  <c r="E104" i="1"/>
  <c r="D104" i="1"/>
  <c r="K85" i="1"/>
  <c r="E85" i="1"/>
  <c r="D85" i="1"/>
  <c r="K65" i="1"/>
  <c r="E65" i="1"/>
  <c r="D65" i="1"/>
  <c r="F65" i="1" s="1"/>
  <c r="K46" i="1"/>
  <c r="E46" i="1"/>
  <c r="D46" i="1"/>
  <c r="K28" i="1"/>
  <c r="E28" i="1"/>
  <c r="F275" i="1" l="1"/>
  <c r="G275" i="1"/>
  <c r="H275" i="1"/>
  <c r="I275" i="1"/>
  <c r="J275" i="1"/>
  <c r="J276" i="1" l="1"/>
  <c r="J272" i="1"/>
  <c r="I272" i="1"/>
  <c r="I276" i="1" s="1"/>
  <c r="H272" i="1"/>
  <c r="G272" i="1"/>
  <c r="G276" i="1" s="1"/>
  <c r="F272" i="1"/>
  <c r="F276" i="1" s="1"/>
  <c r="J264" i="1"/>
  <c r="I264" i="1"/>
  <c r="H264" i="1"/>
  <c r="H276" i="1" s="1"/>
  <c r="G264" i="1"/>
  <c r="F264" i="1"/>
  <c r="J256" i="1"/>
  <c r="I256" i="1"/>
  <c r="H256" i="1"/>
  <c r="G256" i="1"/>
  <c r="F256" i="1"/>
  <c r="J253" i="1"/>
  <c r="J257" i="1" s="1"/>
  <c r="I253" i="1"/>
  <c r="H253" i="1"/>
  <c r="G253" i="1"/>
  <c r="G257" i="1" s="1"/>
  <c r="F253" i="1"/>
  <c r="E253" i="1"/>
  <c r="D253" i="1"/>
  <c r="J238" i="1"/>
  <c r="I238" i="1"/>
  <c r="H238" i="1"/>
  <c r="G238" i="1"/>
  <c r="F238" i="1"/>
  <c r="J235" i="1"/>
  <c r="I235" i="1"/>
  <c r="H235" i="1"/>
  <c r="G235" i="1"/>
  <c r="F235" i="1"/>
  <c r="J228" i="1"/>
  <c r="I228" i="1"/>
  <c r="H228" i="1"/>
  <c r="G228" i="1"/>
  <c r="F228" i="1"/>
  <c r="J219" i="1"/>
  <c r="H219" i="1"/>
  <c r="G219" i="1"/>
  <c r="F219" i="1"/>
  <c r="J216" i="1"/>
  <c r="I216" i="1"/>
  <c r="H216" i="1"/>
  <c r="G216" i="1"/>
  <c r="J208" i="1"/>
  <c r="I208" i="1"/>
  <c r="H208" i="1"/>
  <c r="G208" i="1"/>
  <c r="J200" i="1"/>
  <c r="I200" i="1"/>
  <c r="I201" i="1" s="1"/>
  <c r="H200" i="1"/>
  <c r="H201" i="1" s="1"/>
  <c r="G200" i="1"/>
  <c r="F200" i="1"/>
  <c r="J197" i="1"/>
  <c r="I197" i="1"/>
  <c r="H197" i="1"/>
  <c r="G197" i="1"/>
  <c r="F197" i="1"/>
  <c r="J189" i="1"/>
  <c r="I189" i="1"/>
  <c r="H189" i="1"/>
  <c r="G189" i="1"/>
  <c r="F189" i="1"/>
  <c r="J180" i="1"/>
  <c r="I180" i="1"/>
  <c r="H180" i="1"/>
  <c r="G180" i="1"/>
  <c r="F180" i="1"/>
  <c r="J177" i="1"/>
  <c r="I177" i="1"/>
  <c r="H177" i="1"/>
  <c r="G177" i="1"/>
  <c r="F177" i="1"/>
  <c r="J170" i="1"/>
  <c r="I170" i="1"/>
  <c r="H170" i="1"/>
  <c r="G170" i="1"/>
  <c r="F170" i="1"/>
  <c r="J161" i="1"/>
  <c r="I161" i="1"/>
  <c r="H161" i="1"/>
  <c r="G161" i="1"/>
  <c r="G162" i="1" s="1"/>
  <c r="F161" i="1"/>
  <c r="F162" i="1" s="1"/>
  <c r="J158" i="1"/>
  <c r="I158" i="1"/>
  <c r="H158" i="1"/>
  <c r="G158" i="1"/>
  <c r="F158" i="1"/>
  <c r="J151" i="1"/>
  <c r="I151" i="1"/>
  <c r="H151" i="1"/>
  <c r="G151" i="1"/>
  <c r="F151" i="1"/>
  <c r="J142" i="1"/>
  <c r="I142" i="1"/>
  <c r="H142" i="1"/>
  <c r="G142" i="1"/>
  <c r="F142" i="1"/>
  <c r="J139" i="1"/>
  <c r="I139" i="1"/>
  <c r="H139" i="1"/>
  <c r="G139" i="1"/>
  <c r="F139" i="1"/>
  <c r="J132" i="1"/>
  <c r="I132" i="1"/>
  <c r="H132" i="1"/>
  <c r="G132" i="1"/>
  <c r="F132" i="1"/>
  <c r="I123" i="1"/>
  <c r="H123" i="1"/>
  <c r="G123" i="1"/>
  <c r="F123" i="1"/>
  <c r="J120" i="1"/>
  <c r="I120" i="1"/>
  <c r="H120" i="1"/>
  <c r="G120" i="1"/>
  <c r="F120" i="1"/>
  <c r="J112" i="1"/>
  <c r="I112" i="1"/>
  <c r="H112" i="1"/>
  <c r="G112" i="1"/>
  <c r="G124" i="1" s="1"/>
  <c r="F112" i="1"/>
  <c r="I103" i="1"/>
  <c r="I104" i="1" s="1"/>
  <c r="H103" i="1"/>
  <c r="G103" i="1"/>
  <c r="F103" i="1"/>
  <c r="F104" i="1" s="1"/>
  <c r="I100" i="1"/>
  <c r="H100" i="1"/>
  <c r="G100" i="1"/>
  <c r="F100" i="1"/>
  <c r="J93" i="1"/>
  <c r="J104" i="1" s="1"/>
  <c r="I93" i="1"/>
  <c r="H93" i="1"/>
  <c r="G93" i="1"/>
  <c r="F93" i="1"/>
  <c r="I84" i="1"/>
  <c r="H84" i="1"/>
  <c r="G84" i="1"/>
  <c r="G85" i="1" s="1"/>
  <c r="F84" i="1"/>
  <c r="F85" i="1" s="1"/>
  <c r="J81" i="1"/>
  <c r="I81" i="1"/>
  <c r="H81" i="1"/>
  <c r="G81" i="1"/>
  <c r="F81" i="1"/>
  <c r="J73" i="1"/>
  <c r="I73" i="1"/>
  <c r="H73" i="1"/>
  <c r="G73" i="1"/>
  <c r="F73" i="1"/>
  <c r="J64" i="1"/>
  <c r="I64" i="1"/>
  <c r="H64" i="1"/>
  <c r="G64" i="1"/>
  <c r="F64" i="1"/>
  <c r="J61" i="1"/>
  <c r="I61" i="1"/>
  <c r="H61" i="1"/>
  <c r="G61" i="1"/>
  <c r="F61" i="1"/>
  <c r="E61" i="1"/>
  <c r="D61" i="1"/>
  <c r="J54" i="1"/>
  <c r="I54" i="1"/>
  <c r="H54" i="1"/>
  <c r="G54" i="1"/>
  <c r="F54" i="1"/>
  <c r="J45" i="1"/>
  <c r="I45" i="1"/>
  <c r="H45" i="1"/>
  <c r="G45" i="1"/>
  <c r="G46" i="1" s="1"/>
  <c r="F45" i="1"/>
  <c r="F46" i="1" s="1"/>
  <c r="J42" i="1"/>
  <c r="I42" i="1"/>
  <c r="H42" i="1"/>
  <c r="G42" i="1"/>
  <c r="F42" i="1"/>
  <c r="J35" i="1"/>
  <c r="I35" i="1"/>
  <c r="H35" i="1"/>
  <c r="G35" i="1"/>
  <c r="F35" i="1"/>
  <c r="J27" i="1"/>
  <c r="I27" i="1"/>
  <c r="H27" i="1"/>
  <c r="G27" i="1"/>
  <c r="F27" i="1"/>
  <c r="J24" i="1"/>
  <c r="I24" i="1"/>
  <c r="H24" i="1"/>
  <c r="G24" i="1"/>
  <c r="F24" i="1"/>
  <c r="J16" i="1"/>
  <c r="I16" i="1"/>
  <c r="H16" i="1"/>
  <c r="G16" i="1"/>
  <c r="F16" i="1"/>
  <c r="H46" i="1" l="1"/>
  <c r="G65" i="1"/>
  <c r="H85" i="1"/>
  <c r="J85" i="1" s="1"/>
  <c r="G143" i="1"/>
  <c r="H162" i="1"/>
  <c r="J201" i="1"/>
  <c r="F239" i="1"/>
  <c r="I257" i="1"/>
  <c r="I46" i="1"/>
  <c r="H65" i="1"/>
  <c r="I85" i="1"/>
  <c r="H124" i="1"/>
  <c r="I124" i="1" s="1"/>
  <c r="M120" i="1" s="1"/>
  <c r="H143" i="1"/>
  <c r="I162" i="1"/>
  <c r="J181" i="1"/>
  <c r="G239" i="1"/>
  <c r="H257" i="1"/>
  <c r="J46" i="1"/>
  <c r="I65" i="1"/>
  <c r="I143" i="1"/>
  <c r="J162" i="1"/>
  <c r="G220" i="1"/>
  <c r="H239" i="1"/>
  <c r="J65" i="1"/>
  <c r="J143" i="1"/>
  <c r="H220" i="1"/>
  <c r="I239" i="1"/>
  <c r="G104" i="1"/>
  <c r="G181" i="1"/>
  <c r="I181" i="1" s="1"/>
  <c r="F201" i="1"/>
  <c r="I220" i="1"/>
  <c r="J239" i="1"/>
  <c r="H104" i="1"/>
  <c r="H181" i="1"/>
  <c r="G201" i="1"/>
  <c r="J220" i="1"/>
  <c r="G28" i="1"/>
  <c r="H28" i="1"/>
  <c r="F28" i="1"/>
  <c r="I28" i="1"/>
  <c r="J28" i="1"/>
  <c r="M256" i="1"/>
  <c r="M200" i="1" l="1"/>
  <c r="M216" i="1"/>
  <c r="M275" i="1"/>
  <c r="M253" i="1"/>
  <c r="M81" i="1"/>
  <c r="M272" i="1"/>
  <c r="M189" i="1"/>
  <c r="M170" i="1"/>
  <c r="M103" i="1"/>
  <c r="M64" i="1"/>
  <c r="M264" i="1"/>
  <c r="M197" i="1"/>
  <c r="M228" i="1"/>
  <c r="M54" i="1"/>
  <c r="M139" i="1"/>
  <c r="M208" i="1"/>
  <c r="M219" i="1"/>
  <c r="M123" i="1"/>
  <c r="M180" i="1"/>
  <c r="M27" i="1"/>
  <c r="M100" i="1"/>
  <c r="M93" i="1"/>
  <c r="M84" i="1"/>
  <c r="M73" i="1"/>
  <c r="M238" i="1"/>
  <c r="M112" i="1"/>
  <c r="M42" i="1"/>
  <c r="M177" i="1"/>
  <c r="M16" i="1"/>
  <c r="M61" i="1"/>
  <c r="M142" i="1"/>
  <c r="M132" i="1"/>
  <c r="M35" i="1"/>
  <c r="M45" i="1"/>
  <c r="M235" i="1"/>
  <c r="M24" i="1"/>
  <c r="M151" i="1" l="1"/>
  <c r="M161" i="1"/>
  <c r="M158" i="1"/>
  <c r="F211" i="1" l="1"/>
  <c r="F209" i="1"/>
  <c r="F216" i="1"/>
  <c r="F213" i="1"/>
  <c r="F208" i="1"/>
  <c r="F214" i="1"/>
  <c r="F206" i="1"/>
  <c r="F205" i="1"/>
  <c r="F207" i="1"/>
  <c r="F215" i="1"/>
  <c r="F204" i="1"/>
  <c r="F203" i="1"/>
  <c r="F212" i="1"/>
  <c r="F210" i="1"/>
</calcChain>
</file>

<file path=xl/sharedStrings.xml><?xml version="1.0" encoding="utf-8"?>
<sst xmlns="http://schemas.openxmlformats.org/spreadsheetml/2006/main" count="556" uniqueCount="248">
  <si>
    <t xml:space="preserve">Прием пищи </t>
  </si>
  <si>
    <t>Наименование блюда</t>
  </si>
  <si>
    <t>Выход блюда  дети с 7 до 11 лет лет</t>
  </si>
  <si>
    <t>Выход блюда  дети старше 11 лет</t>
  </si>
  <si>
    <t>Пищевые вещества (г)</t>
  </si>
  <si>
    <t>Энергети-</t>
  </si>
  <si>
    <t>Витамин С  мг</t>
  </si>
  <si>
    <t xml:space="preserve">N рецептуры </t>
  </si>
  <si>
    <t>№ тех карты</t>
  </si>
  <si>
    <t>% от общего каллоража</t>
  </si>
  <si>
    <t xml:space="preserve">Б </t>
  </si>
  <si>
    <t xml:space="preserve">Ж </t>
  </si>
  <si>
    <t xml:space="preserve">У </t>
  </si>
  <si>
    <t xml:space="preserve">1 День  </t>
  </si>
  <si>
    <t>Завтрак:</t>
  </si>
  <si>
    <t>Масло порциями</t>
  </si>
  <si>
    <t>№ 6.10</t>
  </si>
  <si>
    <t>Сыр порциями</t>
  </si>
  <si>
    <t>№ 6.9</t>
  </si>
  <si>
    <t>№ 7.5</t>
  </si>
  <si>
    <t>Какао с молоком</t>
  </si>
  <si>
    <t>№ 11.1</t>
  </si>
  <si>
    <t>Хлеб пшеничный</t>
  </si>
  <si>
    <t>к/к</t>
  </si>
  <si>
    <t>№ 10.7</t>
  </si>
  <si>
    <t>Итого завтрак</t>
  </si>
  <si>
    <t>Обед:</t>
  </si>
  <si>
    <t>Винегрет</t>
  </si>
  <si>
    <t>№ 9.2</t>
  </si>
  <si>
    <t>№ 1.1</t>
  </si>
  <si>
    <t>№ 2.1</t>
  </si>
  <si>
    <t>Соус томатный</t>
  </si>
  <si>
    <t>№ 12.1</t>
  </si>
  <si>
    <t>№ 7.2</t>
  </si>
  <si>
    <t>№ 11.7</t>
  </si>
  <si>
    <t>Хлеб ржаной</t>
  </si>
  <si>
    <t>№12.6</t>
  </si>
  <si>
    <t>№ 10.6</t>
  </si>
  <si>
    <t>Итого обед</t>
  </si>
  <si>
    <t>Полдник:</t>
  </si>
  <si>
    <t>Запеканка из творога со сгущ молоком</t>
  </si>
  <si>
    <t>№ 11.8</t>
  </si>
  <si>
    <t>Итого полдник</t>
  </si>
  <si>
    <t>№ 8.1</t>
  </si>
  <si>
    <t>Итого за первый день:</t>
  </si>
  <si>
    <t>Среднедневная сбалансированность</t>
  </si>
  <si>
    <t>№ 71</t>
  </si>
  <si>
    <t>№ 7.3</t>
  </si>
  <si>
    <t>Кофейный напиток</t>
  </si>
  <si>
    <t>№ 11.2</t>
  </si>
  <si>
    <t>Салат из белокачанной  капусты с морковью</t>
  </si>
  <si>
    <t>№ 9.5</t>
  </si>
  <si>
    <t>Рассольник со сметаной</t>
  </si>
  <si>
    <t>№ 1.2</t>
  </si>
  <si>
    <t>Куры тушёная соус красный</t>
  </si>
  <si>
    <t>№ 3.1</t>
  </si>
  <si>
    <t>Рис рассыпчатый</t>
  </si>
  <si>
    <t>№ 7.1</t>
  </si>
  <si>
    <t>0.46</t>
  </si>
  <si>
    <t>№ 11.6</t>
  </si>
  <si>
    <t>№ 10.1</t>
  </si>
  <si>
    <t>№ 13.3</t>
  </si>
  <si>
    <t>№ 9.1</t>
  </si>
  <si>
    <t>№10.7</t>
  </si>
  <si>
    <t>Итого за 2-ой день:</t>
  </si>
  <si>
    <t xml:space="preserve">3 День </t>
  </si>
  <si>
    <t>1шт</t>
  </si>
  <si>
    <t>1 шт</t>
  </si>
  <si>
    <t>№ 5.2</t>
  </si>
  <si>
    <t>№ 7.4</t>
  </si>
  <si>
    <t>№ 9.8</t>
  </si>
  <si>
    <t>Щи из свежей капусты с картофелем с мясом (говядиной), сметаной</t>
  </si>
  <si>
    <t>№ 1.3</t>
  </si>
  <si>
    <t>№ 2.4</t>
  </si>
  <si>
    <t>№ 10.3</t>
  </si>
  <si>
    <t>Итого за 3-ий день:</t>
  </si>
  <si>
    <t xml:space="preserve">4 День </t>
  </si>
  <si>
    <t>№ 7.7</t>
  </si>
  <si>
    <t>Обед</t>
  </si>
  <si>
    <t>№ 1.6</t>
  </si>
  <si>
    <t>№ 4.2</t>
  </si>
  <si>
    <t>Картофельное пюре</t>
  </si>
  <si>
    <t>Соус сметанный</t>
  </si>
  <si>
    <t>№ 12.2</t>
  </si>
  <si>
    <t>Полдник</t>
  </si>
  <si>
    <t xml:space="preserve">Гречка рассыпчатая </t>
  </si>
  <si>
    <t>Итого за 4-ий день:</t>
  </si>
  <si>
    <t xml:space="preserve">5 День </t>
  </si>
  <si>
    <t>хлеб пшеничный</t>
  </si>
  <si>
    <t>№8</t>
  </si>
  <si>
    <t>№ 9.9</t>
  </si>
  <si>
    <t>Борщ с капустой и картофелем, мясом и сметаной</t>
  </si>
  <si>
    <t>№ 1.4</t>
  </si>
  <si>
    <t>№ 3.2</t>
  </si>
  <si>
    <t xml:space="preserve">Компот из кураги </t>
  </si>
  <si>
    <t>№10.5</t>
  </si>
  <si>
    <t>Итого за 5-ий день:</t>
  </si>
  <si>
    <t xml:space="preserve">6 День </t>
  </si>
  <si>
    <t>Завтрак</t>
  </si>
  <si>
    <t>Итого  завтрак</t>
  </si>
  <si>
    <t>Суп картофельный с мясными фрикадельками</t>
  </si>
  <si>
    <t>№ 1.7</t>
  </si>
  <si>
    <t>Итого  обед</t>
  </si>
  <si>
    <t>Итого за 6-ий день:</t>
  </si>
  <si>
    <t>7 день</t>
  </si>
  <si>
    <t xml:space="preserve">№9.3 </t>
  </si>
  <si>
    <t>№ 1.8</t>
  </si>
  <si>
    <t>Компот из сухофруктов</t>
  </si>
  <si>
    <t>Итого за 7-ий день:</t>
  </si>
  <si>
    <t>8 день</t>
  </si>
  <si>
    <t>№ 1.9</t>
  </si>
  <si>
    <t>№ 4.3</t>
  </si>
  <si>
    <t>Итого за 8-ий день:</t>
  </si>
  <si>
    <t>9 День</t>
  </si>
  <si>
    <t>№ 9.3</t>
  </si>
  <si>
    <t>Бефстроганов из говядины</t>
  </si>
  <si>
    <t>№ 2.5</t>
  </si>
  <si>
    <t xml:space="preserve">№11.6 </t>
  </si>
  <si>
    <t>Итого за 9-ий день:</t>
  </si>
  <si>
    <t>10 день</t>
  </si>
  <si>
    <t>Салат Свекольный с горошком</t>
  </si>
  <si>
    <t>№ 9.7</t>
  </si>
  <si>
    <t>№ 1.10</t>
  </si>
  <si>
    <t>Тефтели</t>
  </si>
  <si>
    <t>№ 2.2</t>
  </si>
  <si>
    <t>Итого за 10-ий день:</t>
  </si>
  <si>
    <t xml:space="preserve">11 День  </t>
  </si>
  <si>
    <t>Суп  с гороховый с  говядиной</t>
  </si>
  <si>
    <t>Итого за 11  день:</t>
  </si>
  <si>
    <t xml:space="preserve">12 День </t>
  </si>
  <si>
    <t>масло порциями</t>
  </si>
  <si>
    <t>Итого за 12-ый день:</t>
  </si>
  <si>
    <t xml:space="preserve">13 День </t>
  </si>
  <si>
    <t xml:space="preserve">14 День </t>
  </si>
  <si>
    <t>№12.2</t>
  </si>
  <si>
    <t>Итого за 14-ый день:</t>
  </si>
  <si>
    <t>Итого за 14 дней</t>
  </si>
  <si>
    <t>Среднедневная норма</t>
  </si>
  <si>
    <t>Соотношение</t>
  </si>
  <si>
    <t>Кисель из концентрата</t>
  </si>
  <si>
    <t>0.53</t>
  </si>
  <si>
    <t>Чай с молоком</t>
  </si>
  <si>
    <t>14.59</t>
  </si>
  <si>
    <t>0.56</t>
  </si>
  <si>
    <t>№ 2.7</t>
  </si>
  <si>
    <t>№5.1</t>
  </si>
  <si>
    <t>Напиток из шиповника</t>
  </si>
  <si>
    <t>№11.4</t>
  </si>
  <si>
    <t>№11.13</t>
  </si>
  <si>
    <t>№11.12</t>
  </si>
  <si>
    <t>№11.2</t>
  </si>
  <si>
    <t>№10.8</t>
  </si>
  <si>
    <t>№11.14</t>
  </si>
  <si>
    <t xml:space="preserve"> </t>
  </si>
  <si>
    <t>Средняя сбалансированность</t>
  </si>
  <si>
    <t>итого за 13-й день</t>
  </si>
  <si>
    <t>"Утверждаю":</t>
  </si>
  <si>
    <t>директор школы</t>
  </si>
  <si>
    <t>Примерное  14 дневное циклическое меню для ДОЛ "Зелёная планета" МБОУ СОШ с.Элегест</t>
  </si>
  <si>
    <t>чай с сахаром</t>
  </si>
  <si>
    <t xml:space="preserve">Хлеб </t>
  </si>
  <si>
    <t>какао с молоком</t>
  </si>
  <si>
    <t>2 день</t>
  </si>
  <si>
    <t>салат овощной</t>
  </si>
  <si>
    <t>компот из сухофруктов</t>
  </si>
  <si>
    <t>Напиток из шиповника с витамином С</t>
  </si>
  <si>
    <t xml:space="preserve">Хлеб пшеничный </t>
  </si>
  <si>
    <t>сыр порциями</t>
  </si>
  <si>
    <t>макароны отварные</t>
  </si>
  <si>
    <t>чай сладкий с сахаром</t>
  </si>
  <si>
    <t>Салат из капусты и моркови</t>
  </si>
  <si>
    <t>шоколадные конфеты</t>
  </si>
  <si>
    <t>плов из говядины</t>
  </si>
  <si>
    <t xml:space="preserve">яйцо вареное  </t>
  </si>
  <si>
    <t>Каша "Дружба"</t>
  </si>
  <si>
    <t>Суп из домашней лапши</t>
  </si>
  <si>
    <t>Компот из свежих фруктов</t>
  </si>
  <si>
    <t>суп гороховый</t>
  </si>
  <si>
    <t>гуляш</t>
  </si>
  <si>
    <t>Салат из отварной моркови с капустой</t>
  </si>
  <si>
    <t>Напиток из кураги</t>
  </si>
  <si>
    <t>Хлеб</t>
  </si>
  <si>
    <t>сыр (порциями)</t>
  </si>
  <si>
    <t>Суп  по крестьянски</t>
  </si>
  <si>
    <t>Суп борщ со сметаной</t>
  </si>
  <si>
    <t>блины со сметаной</t>
  </si>
  <si>
    <t>_________Тулуш Н.М-Х.</t>
  </si>
  <si>
    <t>Кефир</t>
  </si>
  <si>
    <t>йогурт</t>
  </si>
  <si>
    <t>№54-21к</t>
  </si>
  <si>
    <t>54-8с</t>
  </si>
  <si>
    <t>каша "Дружба"</t>
  </si>
  <si>
    <t>Каша вязкая молочная пшённая</t>
  </si>
  <si>
    <t>54-6к</t>
  </si>
  <si>
    <t>яблоки</t>
  </si>
  <si>
    <t>каша вязкая молочная рисовая</t>
  </si>
  <si>
    <t>Суп молочный с макаронными изделиями</t>
  </si>
  <si>
    <t>№54-19к</t>
  </si>
  <si>
    <t>Мясо тушеное</t>
  </si>
  <si>
    <t>мандарины</t>
  </si>
  <si>
    <t>Каша вязкая молочная овсяная</t>
  </si>
  <si>
    <t>54-9к</t>
  </si>
  <si>
    <t>Каша вязкая молочная манная</t>
  </si>
  <si>
    <t>рыба, запеченная в сметанном соусе</t>
  </si>
  <si>
    <t>54-8р</t>
  </si>
  <si>
    <t>суп картофельный с пшеном</t>
  </si>
  <si>
    <t>салат из свежих огурцов</t>
  </si>
  <si>
    <t>кефир</t>
  </si>
  <si>
    <t>сок абрикосовый</t>
  </si>
  <si>
    <t>чай с лимоном</t>
  </si>
  <si>
    <t>Чай без сахара</t>
  </si>
  <si>
    <t>54-1гн</t>
  </si>
  <si>
    <t>54-8з</t>
  </si>
  <si>
    <t>каша вязкая из овсяных хлопьев "Геркулес"</t>
  </si>
  <si>
    <t>54-29к</t>
  </si>
  <si>
    <t xml:space="preserve">Каша вязкая молочная ячневая </t>
  </si>
  <si>
    <t>54-21к</t>
  </si>
  <si>
    <t>отварная перловка</t>
  </si>
  <si>
    <t>сдоба обыкновенная</t>
  </si>
  <si>
    <t>сок яблочный</t>
  </si>
  <si>
    <t>рыба, тушеная в томате с овощами (минтай)</t>
  </si>
  <si>
    <t>54-11р</t>
  </si>
  <si>
    <t>Каша вязкая молочная ячневая</t>
  </si>
  <si>
    <t>огурец в нарезке</t>
  </si>
  <si>
    <t>54-2з</t>
  </si>
  <si>
    <t xml:space="preserve">Щи </t>
  </si>
  <si>
    <t>мясо тушеное</t>
  </si>
  <si>
    <t>сок грушевый</t>
  </si>
  <si>
    <t xml:space="preserve">Каша вязкая молочная из овсяных хлопьев "Геркулес" </t>
  </si>
  <si>
    <t>чай без сахара</t>
  </si>
  <si>
    <t xml:space="preserve">  </t>
  </si>
  <si>
    <t>Масло сливочное порционно</t>
  </si>
  <si>
    <t>Каша из хлопьев "Геркулес"</t>
  </si>
  <si>
    <t>Гуляш из говядины</t>
  </si>
  <si>
    <t>Пряники</t>
  </si>
  <si>
    <t>Каша вязкая молочная рисовая</t>
  </si>
  <si>
    <t>Чай с лимоном</t>
  </si>
  <si>
    <t>Винегрет с растительным маслом</t>
  </si>
  <si>
    <t>Суп картофельный с пшеном</t>
  </si>
  <si>
    <t>Каша рассыпчатая гречневая</t>
  </si>
  <si>
    <t>Вафли</t>
  </si>
  <si>
    <t>Сосиска отварная</t>
  </si>
  <si>
    <t>Компот из шиповника</t>
  </si>
  <si>
    <t>Окорочка тушенная</t>
  </si>
  <si>
    <t>суп рыбный</t>
  </si>
  <si>
    <t>пряники</t>
  </si>
  <si>
    <t>перловка отварная</t>
  </si>
  <si>
    <t>лепешки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</si>
</sst>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6" formatCode="0.00;[Red]0.00"/>
  </numFmts>
  <fonts count="7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/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164" fontId="4" fillId="0" borderId="5" xfId="0" applyNumberFormat="1" applyFont="1" applyFill="1" applyBorder="1"/>
    <xf numFmtId="1" fontId="3" fillId="0" borderId="8" xfId="0" applyNumberFormat="1" applyFont="1" applyBorder="1" applyAlignment="1">
      <alignment horizontal="center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1" fontId="3" fillId="0" borderId="8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 wrapText="1"/>
    </xf>
    <xf numFmtId="164" fontId="3" fillId="0" borderId="5" xfId="0" applyNumberFormat="1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 wrapText="1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3" borderId="5" xfId="0" applyFont="1" applyFill="1" applyBorder="1" applyAlignment="1">
      <alignment horizontal="center" wrapText="1"/>
    </xf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 wrapText="1"/>
    </xf>
    <xf numFmtId="0" fontId="3" fillId="4" borderId="5" xfId="0" applyFont="1" applyFill="1" applyBorder="1" applyAlignment="1">
      <alignment horizontal="left" wrapText="1"/>
    </xf>
    <xf numFmtId="0" fontId="3" fillId="4" borderId="5" xfId="0" applyFont="1" applyFill="1" applyBorder="1" applyAlignment="1">
      <alignment horizontal="center" wrapText="1"/>
    </xf>
    <xf numFmtId="1" fontId="3" fillId="4" borderId="8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wrapText="1"/>
    </xf>
    <xf numFmtId="14" fontId="3" fillId="0" borderId="5" xfId="0" applyNumberFormat="1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0" fontId="3" fillId="0" borderId="5" xfId="0" applyFont="1" applyFill="1" applyBorder="1" applyAlignment="1">
      <alignment horizontal="left" wrapText="1"/>
    </xf>
    <xf numFmtId="165" fontId="3" fillId="4" borderId="5" xfId="0" applyNumberFormat="1" applyFont="1" applyFill="1" applyBorder="1" applyAlignment="1">
      <alignment horizontal="center" wrapText="1"/>
    </xf>
    <xf numFmtId="0" fontId="3" fillId="5" borderId="4" xfId="0" applyFont="1" applyFill="1" applyBorder="1" applyAlignment="1">
      <alignment horizontal="center" wrapText="1"/>
    </xf>
    <xf numFmtId="0" fontId="3" fillId="5" borderId="5" xfId="0" applyFont="1" applyFill="1" applyBorder="1" applyAlignment="1">
      <alignment horizontal="left" wrapText="1"/>
    </xf>
    <xf numFmtId="0" fontId="3" fillId="5" borderId="5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left" wrapText="1"/>
    </xf>
    <xf numFmtId="0" fontId="3" fillId="0" borderId="5" xfId="0" applyFont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/>
    </xf>
    <xf numFmtId="165" fontId="3" fillId="5" borderId="5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1" fontId="3" fillId="2" borderId="8" xfId="0" applyNumberFormat="1" applyFont="1" applyFill="1" applyBorder="1" applyAlignment="1">
      <alignment horizontal="center"/>
    </xf>
    <xf numFmtId="2" fontId="3" fillId="4" borderId="5" xfId="0" applyNumberFormat="1" applyFont="1" applyFill="1" applyBorder="1" applyAlignment="1">
      <alignment horizontal="center"/>
    </xf>
    <xf numFmtId="2" fontId="3" fillId="5" borderId="5" xfId="0" applyNumberFormat="1" applyFont="1" applyFill="1" applyBorder="1" applyAlignment="1">
      <alignment horizontal="center"/>
    </xf>
    <xf numFmtId="0" fontId="3" fillId="0" borderId="13" xfId="0" applyFont="1" applyFill="1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13" xfId="0" applyFont="1" applyFill="1" applyBorder="1" applyAlignment="1">
      <alignment horizontal="left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top"/>
    </xf>
    <xf numFmtId="0" fontId="4" fillId="0" borderId="4" xfId="0" applyFont="1" applyBorder="1"/>
    <xf numFmtId="0" fontId="3" fillId="0" borderId="5" xfId="0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0" fontId="5" fillId="0" borderId="0" xfId="0" applyFont="1"/>
    <xf numFmtId="2" fontId="3" fillId="0" borderId="5" xfId="0" applyNumberFormat="1" applyFont="1" applyBorder="1" applyAlignment="1">
      <alignment horizontal="center"/>
    </xf>
    <xf numFmtId="0" fontId="3" fillId="3" borderId="9" xfId="0" applyFont="1" applyFill="1" applyBorder="1" applyAlignment="1">
      <alignment horizontal="left" wrapText="1"/>
    </xf>
    <xf numFmtId="166" fontId="3" fillId="0" borderId="5" xfId="0" applyNumberFormat="1" applyFont="1" applyBorder="1" applyAlignment="1">
      <alignment horizontal="center" wrapText="1"/>
    </xf>
    <xf numFmtId="165" fontId="3" fillId="0" borderId="5" xfId="0" applyNumberFormat="1" applyFont="1" applyBorder="1" applyAlignment="1">
      <alignment horizontal="center" vertical="center"/>
    </xf>
    <xf numFmtId="0" fontId="4" fillId="0" borderId="5" xfId="0" applyFont="1" applyFill="1" applyBorder="1"/>
    <xf numFmtId="0" fontId="6" fillId="0" borderId="5" xfId="0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left"/>
    </xf>
    <xf numFmtId="0" fontId="3" fillId="0" borderId="11" xfId="0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left" wrapText="1"/>
    </xf>
    <xf numFmtId="0" fontId="3" fillId="0" borderId="12" xfId="0" applyFont="1" applyBorder="1" applyAlignment="1">
      <alignment horizontal="center"/>
    </xf>
    <xf numFmtId="0" fontId="6" fillId="0" borderId="14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164" fontId="4" fillId="0" borderId="2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2"/>
  <sheetViews>
    <sheetView tabSelected="1" topLeftCell="B1" zoomScale="82" zoomScaleNormal="82" workbookViewId="0">
      <selection activeCell="T23" sqref="T23"/>
    </sheetView>
  </sheetViews>
  <sheetFormatPr defaultRowHeight="14.4" x14ac:dyDescent="0.3"/>
  <cols>
    <col min="1" max="1" width="9.109375" hidden="1" customWidth="1"/>
    <col min="2" max="2" width="13.77734375" customWidth="1"/>
    <col min="3" max="3" width="35.88671875" customWidth="1"/>
    <col min="4" max="5" width="9" bestFit="1" customWidth="1"/>
    <col min="6" max="7" width="9.6640625" bestFit="1" customWidth="1"/>
    <col min="8" max="8" width="9" bestFit="1" customWidth="1"/>
    <col min="9" max="9" width="12.88671875" customWidth="1"/>
    <col min="10" max="10" width="9.21875" bestFit="1" customWidth="1"/>
    <col min="11" max="11" width="10.44140625" bestFit="1" customWidth="1"/>
    <col min="13" max="13" width="14.5546875" bestFit="1" customWidth="1"/>
  </cols>
  <sheetData>
    <row r="1" spans="2:13" x14ac:dyDescent="0.3">
      <c r="B1" s="1" t="s">
        <v>156</v>
      </c>
      <c r="C1" s="1"/>
    </row>
    <row r="2" spans="2:13" x14ac:dyDescent="0.3">
      <c r="B2" s="1" t="s">
        <v>157</v>
      </c>
      <c r="C2" s="1" t="s">
        <v>153</v>
      </c>
    </row>
    <row r="3" spans="2:13" x14ac:dyDescent="0.3">
      <c r="B3" s="1" t="s">
        <v>186</v>
      </c>
      <c r="C3" s="1"/>
    </row>
    <row r="4" spans="2:13" ht="18" thickBot="1" x14ac:dyDescent="0.35">
      <c r="B4" s="72" t="s">
        <v>158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</row>
    <row r="5" spans="2:13" ht="15" thickTop="1" x14ac:dyDescent="0.3">
      <c r="B5" s="73" t="s">
        <v>0</v>
      </c>
      <c r="C5" s="75" t="s">
        <v>1</v>
      </c>
      <c r="D5" s="75" t="s">
        <v>2</v>
      </c>
      <c r="E5" s="75" t="s">
        <v>3</v>
      </c>
      <c r="F5" s="75" t="s">
        <v>4</v>
      </c>
      <c r="G5" s="75"/>
      <c r="H5" s="75"/>
      <c r="I5" s="75" t="s">
        <v>5</v>
      </c>
      <c r="J5" s="75" t="s">
        <v>6</v>
      </c>
      <c r="K5" s="75" t="s">
        <v>7</v>
      </c>
      <c r="L5" s="77" t="s">
        <v>8</v>
      </c>
      <c r="M5" s="69" t="s">
        <v>9</v>
      </c>
    </row>
    <row r="6" spans="2:13" x14ac:dyDescent="0.3">
      <c r="B6" s="74"/>
      <c r="C6" s="76"/>
      <c r="D6" s="76"/>
      <c r="E6" s="76"/>
      <c r="F6" s="76"/>
      <c r="G6" s="76"/>
      <c r="H6" s="76"/>
      <c r="I6" s="76"/>
      <c r="J6" s="76"/>
      <c r="K6" s="76"/>
      <c r="L6" s="78"/>
      <c r="M6" s="70"/>
    </row>
    <row r="7" spans="2:13" x14ac:dyDescent="0.3">
      <c r="B7" s="74"/>
      <c r="C7" s="76"/>
      <c r="D7" s="76"/>
      <c r="E7" s="76"/>
      <c r="F7" s="76"/>
      <c r="G7" s="76"/>
      <c r="H7" s="76"/>
      <c r="I7" s="76"/>
      <c r="J7" s="76"/>
      <c r="K7" s="76"/>
      <c r="L7" s="78"/>
      <c r="M7" s="71"/>
    </row>
    <row r="8" spans="2:13" ht="18" x14ac:dyDescent="0.35">
      <c r="B8" s="2"/>
      <c r="C8" s="3"/>
      <c r="D8" s="3"/>
      <c r="E8" s="3"/>
      <c r="F8" s="3" t="s">
        <v>10</v>
      </c>
      <c r="G8" s="3" t="s">
        <v>11</v>
      </c>
      <c r="H8" s="3" t="s">
        <v>12</v>
      </c>
      <c r="I8" s="3"/>
      <c r="J8" s="3"/>
      <c r="K8" s="3"/>
      <c r="L8" s="4"/>
      <c r="M8" s="5"/>
    </row>
    <row r="9" spans="2:13" ht="18" x14ac:dyDescent="0.35">
      <c r="B9" s="2">
        <v>1</v>
      </c>
      <c r="C9" s="3">
        <v>2</v>
      </c>
      <c r="D9" s="3">
        <v>3</v>
      </c>
      <c r="E9" s="3"/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4"/>
      <c r="M9" s="5"/>
    </row>
    <row r="10" spans="2:13" ht="18" x14ac:dyDescent="0.35">
      <c r="B10" s="6" t="s">
        <v>13</v>
      </c>
      <c r="C10" s="7"/>
      <c r="D10" s="7"/>
      <c r="E10" s="7"/>
      <c r="F10" s="7"/>
      <c r="G10" s="7"/>
      <c r="H10" s="7"/>
      <c r="I10" s="7"/>
      <c r="J10" s="7"/>
      <c r="K10" s="7"/>
      <c r="L10" s="4"/>
      <c r="M10" s="8"/>
    </row>
    <row r="11" spans="2:13" ht="18" x14ac:dyDescent="0.35">
      <c r="B11" s="2" t="s">
        <v>14</v>
      </c>
      <c r="C11" s="9" t="s">
        <v>231</v>
      </c>
      <c r="D11" s="3">
        <v>10</v>
      </c>
      <c r="E11" s="3">
        <v>10</v>
      </c>
      <c r="F11" s="3">
        <v>0</v>
      </c>
      <c r="G11" s="3">
        <v>8.1999999999999993</v>
      </c>
      <c r="H11" s="3">
        <v>0.1</v>
      </c>
      <c r="I11" s="3">
        <v>75</v>
      </c>
      <c r="J11" s="3"/>
      <c r="K11" s="3">
        <v>14</v>
      </c>
      <c r="L11" s="10" t="s">
        <v>16</v>
      </c>
      <c r="M11" s="5"/>
    </row>
    <row r="12" spans="2:13" ht="18" x14ac:dyDescent="0.35">
      <c r="B12" s="2"/>
      <c r="C12" s="11"/>
      <c r="D12" s="12">
        <v>15</v>
      </c>
      <c r="E12" s="12">
        <v>20</v>
      </c>
      <c r="F12" s="12">
        <v>4.6399999999999997</v>
      </c>
      <c r="G12" s="12">
        <v>5.9</v>
      </c>
      <c r="H12" s="12">
        <v>0</v>
      </c>
      <c r="I12" s="12">
        <v>72.8</v>
      </c>
      <c r="J12" s="12">
        <v>0.14000000000000001</v>
      </c>
      <c r="K12" s="12">
        <v>15</v>
      </c>
      <c r="L12" s="4" t="s">
        <v>18</v>
      </c>
      <c r="M12" s="5"/>
    </row>
    <row r="13" spans="2:13" ht="36" x14ac:dyDescent="0.35">
      <c r="B13" s="13"/>
      <c r="C13" s="9" t="s">
        <v>232</v>
      </c>
      <c r="D13" s="14">
        <v>220</v>
      </c>
      <c r="E13" s="12">
        <v>250</v>
      </c>
      <c r="F13" s="15">
        <v>7.3</v>
      </c>
      <c r="G13" s="12">
        <v>9.3000000000000007</v>
      </c>
      <c r="H13" s="12">
        <v>34</v>
      </c>
      <c r="I13" s="12">
        <v>249.1</v>
      </c>
      <c r="J13" s="12"/>
      <c r="K13" s="12" t="s">
        <v>189</v>
      </c>
      <c r="L13" s="10" t="s">
        <v>189</v>
      </c>
      <c r="M13" s="5"/>
    </row>
    <row r="14" spans="2:13" ht="18" x14ac:dyDescent="0.35">
      <c r="B14" s="2"/>
      <c r="C14" s="9" t="s">
        <v>159</v>
      </c>
      <c r="D14" s="3">
        <v>200</v>
      </c>
      <c r="E14" s="3">
        <v>200</v>
      </c>
      <c r="F14" s="3">
        <v>3.52</v>
      </c>
      <c r="G14" s="3">
        <v>3.72</v>
      </c>
      <c r="H14" s="3">
        <v>25.49</v>
      </c>
      <c r="I14" s="3">
        <v>145.19999999999999</v>
      </c>
      <c r="J14" s="3">
        <v>1.3</v>
      </c>
      <c r="K14" s="3">
        <v>959</v>
      </c>
      <c r="L14" s="4" t="s">
        <v>21</v>
      </c>
      <c r="M14" s="5"/>
    </row>
    <row r="15" spans="2:13" ht="18" x14ac:dyDescent="0.35">
      <c r="B15" s="2"/>
      <c r="C15" s="9" t="s">
        <v>22</v>
      </c>
      <c r="D15" s="3">
        <v>60</v>
      </c>
      <c r="E15" s="3">
        <v>100</v>
      </c>
      <c r="F15" s="16">
        <v>8</v>
      </c>
      <c r="G15" s="3">
        <v>0.8</v>
      </c>
      <c r="H15" s="3">
        <v>49.2</v>
      </c>
      <c r="I15" s="3">
        <v>235</v>
      </c>
      <c r="J15" s="3"/>
      <c r="K15" s="3" t="s">
        <v>23</v>
      </c>
      <c r="L15" s="10" t="s">
        <v>24</v>
      </c>
      <c r="M15" s="5"/>
    </row>
    <row r="16" spans="2:13" ht="18" x14ac:dyDescent="0.35">
      <c r="B16" s="2"/>
      <c r="C16" s="17" t="s">
        <v>25</v>
      </c>
      <c r="D16" s="18"/>
      <c r="E16" s="18"/>
      <c r="F16" s="18">
        <f>SUM(F11:F15)</f>
        <v>23.46</v>
      </c>
      <c r="G16" s="18">
        <f>SUM(G11:G15)</f>
        <v>27.919999999999998</v>
      </c>
      <c r="H16" s="18">
        <f>SUM(H11:H15)</f>
        <v>108.79</v>
      </c>
      <c r="I16" s="18">
        <f>SUM(I11:I15)</f>
        <v>777.09999999999991</v>
      </c>
      <c r="J16" s="18">
        <f>SUM(J11:J15)</f>
        <v>1.44</v>
      </c>
      <c r="K16" s="18"/>
      <c r="L16" s="4"/>
      <c r="M16" s="19">
        <f>100/I28*I16</f>
        <v>39.641891547212154</v>
      </c>
    </row>
    <row r="17" spans="2:17" ht="18" x14ac:dyDescent="0.35">
      <c r="B17" s="2" t="s">
        <v>26</v>
      </c>
      <c r="C17" s="9"/>
      <c r="D17" s="3">
        <v>70</v>
      </c>
      <c r="E17" s="3">
        <v>80</v>
      </c>
      <c r="F17" s="16">
        <v>1.24</v>
      </c>
      <c r="G17" s="3">
        <v>10.14</v>
      </c>
      <c r="H17" s="3">
        <v>7.47</v>
      </c>
      <c r="I17" s="3">
        <v>130</v>
      </c>
      <c r="J17" s="3">
        <v>9.36</v>
      </c>
      <c r="K17" s="3">
        <v>68</v>
      </c>
      <c r="L17" s="10" t="s">
        <v>28</v>
      </c>
      <c r="M17" s="5"/>
    </row>
    <row r="18" spans="2:17" ht="54" x14ac:dyDescent="0.35">
      <c r="B18" s="2"/>
      <c r="C18" s="9" t="s">
        <v>71</v>
      </c>
      <c r="D18" s="3">
        <v>250</v>
      </c>
      <c r="E18" s="3">
        <v>350</v>
      </c>
      <c r="F18" s="3">
        <v>11</v>
      </c>
      <c r="G18" s="3">
        <v>5.2</v>
      </c>
      <c r="H18" s="3">
        <v>28.8</v>
      </c>
      <c r="I18" s="3">
        <v>171</v>
      </c>
      <c r="J18" s="3">
        <v>10.5</v>
      </c>
      <c r="K18" s="3" t="s">
        <v>190</v>
      </c>
      <c r="L18" s="4" t="s">
        <v>29</v>
      </c>
      <c r="M18" s="5"/>
      <c r="Q18" t="s">
        <v>153</v>
      </c>
    </row>
    <row r="19" spans="2:17" ht="18" x14ac:dyDescent="0.35">
      <c r="B19" s="2"/>
      <c r="C19" s="9" t="s">
        <v>233</v>
      </c>
      <c r="D19" s="3">
        <v>90</v>
      </c>
      <c r="E19" s="3">
        <v>100</v>
      </c>
      <c r="F19" s="16">
        <v>10.09</v>
      </c>
      <c r="G19" s="3">
        <v>8.67</v>
      </c>
      <c r="H19" s="3">
        <v>9.25</v>
      </c>
      <c r="I19" s="3">
        <v>155</v>
      </c>
      <c r="J19" s="3">
        <v>0.56000000000000005</v>
      </c>
      <c r="K19" s="3">
        <v>268</v>
      </c>
      <c r="L19" s="10" t="s">
        <v>30</v>
      </c>
      <c r="M19" s="5"/>
    </row>
    <row r="20" spans="2:17" ht="18" x14ac:dyDescent="0.35">
      <c r="B20" s="2"/>
      <c r="C20" s="9"/>
      <c r="D20" s="20">
        <v>30</v>
      </c>
      <c r="E20" s="20">
        <v>40</v>
      </c>
      <c r="F20" s="3">
        <v>0.44</v>
      </c>
      <c r="G20" s="3">
        <v>0.8</v>
      </c>
      <c r="H20" s="3">
        <v>2.48</v>
      </c>
      <c r="I20" s="16">
        <v>19.2</v>
      </c>
      <c r="J20" s="3">
        <v>0.28000000000000003</v>
      </c>
      <c r="K20" s="3">
        <v>333</v>
      </c>
      <c r="L20" s="4" t="s">
        <v>32</v>
      </c>
      <c r="M20" s="5"/>
    </row>
    <row r="21" spans="2:17" ht="18" x14ac:dyDescent="0.35">
      <c r="B21" s="2"/>
      <c r="C21" s="9" t="s">
        <v>168</v>
      </c>
      <c r="D21" s="3">
        <v>150</v>
      </c>
      <c r="E21" s="3">
        <v>200</v>
      </c>
      <c r="F21" s="3">
        <v>9.31</v>
      </c>
      <c r="G21" s="3">
        <v>10.72</v>
      </c>
      <c r="H21" s="3">
        <v>45.72</v>
      </c>
      <c r="I21" s="3">
        <v>210</v>
      </c>
      <c r="J21" s="3">
        <v>0</v>
      </c>
      <c r="K21" s="3">
        <v>0.30299999999999999</v>
      </c>
      <c r="L21" s="10" t="s">
        <v>33</v>
      </c>
      <c r="M21" s="5"/>
    </row>
    <row r="22" spans="2:17" ht="18" x14ac:dyDescent="0.35">
      <c r="B22" s="2"/>
      <c r="C22" s="9" t="s">
        <v>107</v>
      </c>
      <c r="D22" s="3">
        <v>200</v>
      </c>
      <c r="E22" s="3">
        <v>200</v>
      </c>
      <c r="F22" s="3">
        <v>0</v>
      </c>
      <c r="G22" s="3">
        <v>0</v>
      </c>
      <c r="H22" s="3">
        <v>26</v>
      </c>
      <c r="I22" s="3">
        <v>106</v>
      </c>
      <c r="J22" s="3">
        <v>1.8</v>
      </c>
      <c r="K22" s="3">
        <v>350</v>
      </c>
      <c r="L22" s="4" t="s">
        <v>34</v>
      </c>
      <c r="M22" s="5"/>
    </row>
    <row r="23" spans="2:17" ht="18" x14ac:dyDescent="0.35">
      <c r="B23" s="2"/>
      <c r="C23" s="9" t="s">
        <v>160</v>
      </c>
      <c r="D23" s="3">
        <v>80</v>
      </c>
      <c r="E23" s="3">
        <v>120</v>
      </c>
      <c r="F23" s="3">
        <v>8</v>
      </c>
      <c r="G23" s="3">
        <v>1</v>
      </c>
      <c r="H23" s="3">
        <v>40</v>
      </c>
      <c r="I23" s="3">
        <v>188</v>
      </c>
      <c r="J23" s="21"/>
      <c r="K23" s="3" t="s">
        <v>36</v>
      </c>
      <c r="L23" s="10" t="s">
        <v>37</v>
      </c>
      <c r="M23" s="5"/>
    </row>
    <row r="24" spans="2:17" ht="18" x14ac:dyDescent="0.35">
      <c r="B24" s="2"/>
      <c r="C24" s="17" t="s">
        <v>38</v>
      </c>
      <c r="D24" s="18"/>
      <c r="E24" s="18"/>
      <c r="F24" s="18">
        <f>SUM(F17:F23)</f>
        <v>40.08</v>
      </c>
      <c r="G24" s="18">
        <f>SUM(G17:G23)</f>
        <v>36.53</v>
      </c>
      <c r="H24" s="18">
        <f>SUM(H17:H23)</f>
        <v>159.72</v>
      </c>
      <c r="I24" s="18">
        <f>SUM(I17:I23)</f>
        <v>979.2</v>
      </c>
      <c r="J24" s="18">
        <f>SUM(J17:J23)</f>
        <v>22.5</v>
      </c>
      <c r="K24" s="18"/>
      <c r="L24" s="4"/>
      <c r="M24" s="19">
        <f>100/I28*I24</f>
        <v>49.951538029893385</v>
      </c>
    </row>
    <row r="25" spans="2:17" ht="18" x14ac:dyDescent="0.35">
      <c r="B25" s="2" t="s">
        <v>39</v>
      </c>
      <c r="C25" s="9" t="s">
        <v>234</v>
      </c>
      <c r="D25" s="12">
        <v>100</v>
      </c>
      <c r="E25" s="12">
        <v>100</v>
      </c>
      <c r="F25" s="12">
        <v>15</v>
      </c>
      <c r="G25" s="12">
        <v>11.15</v>
      </c>
      <c r="H25" s="12">
        <v>20.6</v>
      </c>
      <c r="I25" s="12">
        <v>112</v>
      </c>
      <c r="J25" s="12">
        <v>0.2</v>
      </c>
      <c r="K25" s="12">
        <v>222</v>
      </c>
      <c r="L25" s="4" t="s">
        <v>41</v>
      </c>
      <c r="M25" s="22"/>
    </row>
    <row r="26" spans="2:17" ht="18" x14ac:dyDescent="0.35">
      <c r="B26" s="2"/>
      <c r="C26" s="23" t="s">
        <v>161</v>
      </c>
      <c r="D26" s="12">
        <v>200</v>
      </c>
      <c r="E26" s="12">
        <v>200</v>
      </c>
      <c r="F26" s="12">
        <v>1</v>
      </c>
      <c r="G26" s="12">
        <v>0.2</v>
      </c>
      <c r="H26" s="12">
        <v>20.2</v>
      </c>
      <c r="I26" s="12">
        <v>92</v>
      </c>
      <c r="J26" s="12"/>
      <c r="K26" s="12" t="s">
        <v>23</v>
      </c>
      <c r="L26" s="10" t="s">
        <v>61</v>
      </c>
      <c r="M26" s="5"/>
    </row>
    <row r="27" spans="2:17" ht="18" x14ac:dyDescent="0.35">
      <c r="B27" s="2"/>
      <c r="C27" s="17" t="s">
        <v>42</v>
      </c>
      <c r="D27" s="18"/>
      <c r="E27" s="18"/>
      <c r="F27" s="18">
        <f>SUM(F25:F26)</f>
        <v>16</v>
      </c>
      <c r="G27" s="18">
        <f>SUM(G25:G26)</f>
        <v>11.35</v>
      </c>
      <c r="H27" s="18">
        <f>SUM(H25:H26)</f>
        <v>40.799999999999997</v>
      </c>
      <c r="I27" s="18">
        <f>SUM(I25:I26)</f>
        <v>204</v>
      </c>
      <c r="J27" s="18">
        <f>SUM(J25:J26)</f>
        <v>0.2</v>
      </c>
      <c r="K27" s="24"/>
      <c r="L27" s="10"/>
      <c r="M27" s="19">
        <f>100/I28*I27</f>
        <v>10.406570422894454</v>
      </c>
    </row>
    <row r="28" spans="2:17" ht="54" x14ac:dyDescent="0.35">
      <c r="B28" s="25" t="s">
        <v>44</v>
      </c>
      <c r="C28" s="26"/>
      <c r="D28" s="27">
        <v>1675</v>
      </c>
      <c r="E28" s="27">
        <f>SUM(E11:E27)</f>
        <v>1970</v>
      </c>
      <c r="F28" s="27">
        <f>SUM(F27,F24,F16)</f>
        <v>79.539999999999992</v>
      </c>
      <c r="G28" s="27">
        <f>SUM(G27,G24,G16)</f>
        <v>75.8</v>
      </c>
      <c r="H28" s="27">
        <f>SUM(H27,H24,H16)</f>
        <v>309.31</v>
      </c>
      <c r="I28" s="27">
        <f>SUM(I27,I24,I16)</f>
        <v>1960.3</v>
      </c>
      <c r="J28" s="27">
        <f>SUM(J27,J24,J16)</f>
        <v>24.14</v>
      </c>
      <c r="K28" s="27">
        <f>SUM(K11:K27)</f>
        <v>2229.3029999999999</v>
      </c>
      <c r="L28" s="10"/>
      <c r="M28" s="8"/>
    </row>
    <row r="29" spans="2:17" ht="54" x14ac:dyDescent="0.35">
      <c r="B29" s="6" t="s">
        <v>154</v>
      </c>
      <c r="C29" s="28"/>
      <c r="D29" s="7"/>
      <c r="E29" s="7"/>
      <c r="F29" s="7"/>
      <c r="G29" s="7"/>
      <c r="H29" s="7"/>
      <c r="I29" s="7"/>
      <c r="J29" s="7"/>
      <c r="K29" s="7"/>
      <c r="L29" s="10"/>
      <c r="M29" s="22"/>
    </row>
    <row r="30" spans="2:17" ht="18" x14ac:dyDescent="0.35">
      <c r="B30" s="2" t="s">
        <v>14</v>
      </c>
      <c r="C30" s="9"/>
      <c r="D30" s="3">
        <v>10</v>
      </c>
      <c r="E30" s="3">
        <v>10</v>
      </c>
      <c r="F30" s="3">
        <v>0</v>
      </c>
      <c r="G30" s="3">
        <v>8.1999999999999993</v>
      </c>
      <c r="H30" s="3">
        <v>0.1</v>
      </c>
      <c r="I30" s="3">
        <v>75</v>
      </c>
      <c r="J30" s="3"/>
      <c r="K30" s="3">
        <v>14</v>
      </c>
      <c r="L30" s="4" t="s">
        <v>16</v>
      </c>
      <c r="M30" s="22"/>
    </row>
    <row r="31" spans="2:17" ht="18" x14ac:dyDescent="0.35">
      <c r="B31" s="2" t="s">
        <v>162</v>
      </c>
      <c r="C31" s="11" t="s">
        <v>167</v>
      </c>
      <c r="D31" s="12" t="s">
        <v>66</v>
      </c>
      <c r="E31" s="12" t="s">
        <v>67</v>
      </c>
      <c r="F31" s="12">
        <v>5.0999999999999996</v>
      </c>
      <c r="G31" s="12">
        <v>4.5999999999999996</v>
      </c>
      <c r="H31" s="12">
        <v>0.3</v>
      </c>
      <c r="I31" s="12">
        <v>63</v>
      </c>
      <c r="J31" s="12">
        <v>0</v>
      </c>
      <c r="K31" s="12">
        <v>209</v>
      </c>
      <c r="L31" s="4" t="s">
        <v>68</v>
      </c>
      <c r="M31" s="5"/>
    </row>
    <row r="32" spans="2:17" ht="18" x14ac:dyDescent="0.35">
      <c r="B32" s="2"/>
      <c r="C32" s="23" t="s">
        <v>191</v>
      </c>
      <c r="D32" s="20">
        <v>220</v>
      </c>
      <c r="E32" s="20">
        <v>250</v>
      </c>
      <c r="F32" s="20">
        <v>6</v>
      </c>
      <c r="G32" s="20">
        <v>10</v>
      </c>
      <c r="H32" s="20">
        <v>37.299999999999997</v>
      </c>
      <c r="I32" s="20">
        <v>262.5</v>
      </c>
      <c r="J32" s="20">
        <v>0</v>
      </c>
      <c r="K32" s="20">
        <v>173</v>
      </c>
      <c r="L32" s="10" t="s">
        <v>47</v>
      </c>
      <c r="M32" s="8"/>
    </row>
    <row r="33" spans="2:20" ht="18" x14ac:dyDescent="0.35">
      <c r="B33" s="2"/>
      <c r="C33" s="9" t="s">
        <v>161</v>
      </c>
      <c r="D33" s="3">
        <v>200</v>
      </c>
      <c r="E33" s="3">
        <v>200</v>
      </c>
      <c r="F33" s="3">
        <v>7.2</v>
      </c>
      <c r="G33" s="3">
        <v>7.3</v>
      </c>
      <c r="H33" s="3">
        <v>23.17</v>
      </c>
      <c r="I33" s="3">
        <v>175</v>
      </c>
      <c r="J33" s="3">
        <v>1.8</v>
      </c>
      <c r="K33" s="3">
        <v>379</v>
      </c>
      <c r="L33" s="4" t="s">
        <v>49</v>
      </c>
      <c r="M33" s="5"/>
    </row>
    <row r="34" spans="2:20" ht="18" x14ac:dyDescent="0.35">
      <c r="B34" s="2"/>
      <c r="C34" s="9" t="s">
        <v>166</v>
      </c>
      <c r="D34" s="3">
        <v>60</v>
      </c>
      <c r="E34" s="3">
        <v>100</v>
      </c>
      <c r="F34" s="16">
        <v>8</v>
      </c>
      <c r="G34" s="3">
        <v>0.8</v>
      </c>
      <c r="H34" s="3">
        <v>49.2</v>
      </c>
      <c r="I34" s="3">
        <v>235</v>
      </c>
      <c r="J34" s="3"/>
      <c r="K34" s="3" t="s">
        <v>23</v>
      </c>
      <c r="L34" s="10" t="s">
        <v>24</v>
      </c>
      <c r="M34" s="5"/>
    </row>
    <row r="35" spans="2:20" ht="18" x14ac:dyDescent="0.35">
      <c r="B35" s="2"/>
      <c r="C35" s="17" t="s">
        <v>25</v>
      </c>
      <c r="D35" s="18"/>
      <c r="E35" s="18"/>
      <c r="F35" s="18">
        <f>SUM(F30:F34)</f>
        <v>26.3</v>
      </c>
      <c r="G35" s="18">
        <f>SUM(G30:G34)</f>
        <v>30.9</v>
      </c>
      <c r="H35" s="18">
        <f>SUM(H30:H34)</f>
        <v>110.07</v>
      </c>
      <c r="I35" s="18">
        <f>SUM(I30:I34)</f>
        <v>810.5</v>
      </c>
      <c r="J35" s="18">
        <f>SUM(J30:J34)</f>
        <v>1.8</v>
      </c>
      <c r="K35" s="18"/>
      <c r="L35" s="4"/>
      <c r="M35" s="19">
        <f>100/I46*I35</f>
        <v>33.775618212580113</v>
      </c>
    </row>
    <row r="36" spans="2:20" ht="18" x14ac:dyDescent="0.35">
      <c r="B36" s="2" t="s">
        <v>26</v>
      </c>
      <c r="C36" s="9" t="s">
        <v>163</v>
      </c>
      <c r="D36" s="29">
        <v>70</v>
      </c>
      <c r="E36" s="29">
        <v>80</v>
      </c>
      <c r="F36" s="29">
        <v>1.41</v>
      </c>
      <c r="G36" s="29">
        <v>5.08</v>
      </c>
      <c r="H36" s="29">
        <v>9.02</v>
      </c>
      <c r="I36" s="29">
        <v>87.4</v>
      </c>
      <c r="J36" s="29">
        <v>32.450000000000003</v>
      </c>
      <c r="K36" s="29">
        <v>45</v>
      </c>
      <c r="L36" s="10" t="s">
        <v>51</v>
      </c>
      <c r="M36" s="5"/>
    </row>
    <row r="37" spans="2:20" ht="18" x14ac:dyDescent="0.35">
      <c r="B37" s="2"/>
      <c r="C37" s="9" t="s">
        <v>184</v>
      </c>
      <c r="D37" s="3">
        <v>250</v>
      </c>
      <c r="E37" s="3">
        <v>350</v>
      </c>
      <c r="F37" s="3">
        <v>6.6</v>
      </c>
      <c r="G37" s="3">
        <v>11</v>
      </c>
      <c r="H37" s="3">
        <v>28.8</v>
      </c>
      <c r="I37" s="3">
        <v>261.70999999999998</v>
      </c>
      <c r="J37" s="3">
        <v>11.2</v>
      </c>
      <c r="K37" s="3">
        <v>96</v>
      </c>
      <c r="L37" s="4" t="s">
        <v>53</v>
      </c>
      <c r="M37" s="5"/>
    </row>
    <row r="38" spans="2:20" ht="18" x14ac:dyDescent="0.35">
      <c r="B38" s="2"/>
      <c r="C38" s="11" t="s">
        <v>172</v>
      </c>
      <c r="D38" s="3">
        <v>110</v>
      </c>
      <c r="E38" s="3">
        <v>130</v>
      </c>
      <c r="F38" s="3">
        <v>22.4</v>
      </c>
      <c r="G38" s="3">
        <v>18.23</v>
      </c>
      <c r="H38" s="3">
        <v>7.03</v>
      </c>
      <c r="I38" s="3">
        <v>281.25</v>
      </c>
      <c r="J38" s="3">
        <v>0.68</v>
      </c>
      <c r="K38" s="3">
        <v>290</v>
      </c>
      <c r="L38" s="10" t="s">
        <v>55</v>
      </c>
      <c r="M38" s="5"/>
    </row>
    <row r="39" spans="2:20" ht="18" x14ac:dyDescent="0.35">
      <c r="B39" s="2"/>
      <c r="C39" s="11"/>
      <c r="D39" s="3">
        <v>150</v>
      </c>
      <c r="E39" s="3">
        <v>200</v>
      </c>
      <c r="F39" s="3">
        <v>4.8</v>
      </c>
      <c r="G39" s="3">
        <v>5.76</v>
      </c>
      <c r="H39" s="3">
        <v>50.04</v>
      </c>
      <c r="I39" s="3">
        <v>284</v>
      </c>
      <c r="J39" s="3">
        <v>0</v>
      </c>
      <c r="K39" s="3">
        <v>302</v>
      </c>
      <c r="L39" s="4" t="s">
        <v>57</v>
      </c>
      <c r="M39" s="5"/>
    </row>
    <row r="40" spans="2:20" ht="18" x14ac:dyDescent="0.35">
      <c r="B40" s="2"/>
      <c r="C40" s="11" t="s">
        <v>164</v>
      </c>
      <c r="D40" s="3">
        <v>200</v>
      </c>
      <c r="E40" s="3">
        <v>200</v>
      </c>
      <c r="F40" s="3">
        <v>0.51</v>
      </c>
      <c r="G40" s="3">
        <v>0</v>
      </c>
      <c r="H40" s="3">
        <v>25.23</v>
      </c>
      <c r="I40" s="3">
        <v>103</v>
      </c>
      <c r="J40" s="3" t="s">
        <v>58</v>
      </c>
      <c r="K40" s="3">
        <v>349</v>
      </c>
      <c r="L40" s="10" t="s">
        <v>59</v>
      </c>
      <c r="M40" s="5"/>
    </row>
    <row r="41" spans="2:20" ht="18" x14ac:dyDescent="0.35">
      <c r="B41" s="2"/>
      <c r="C41" s="9" t="s">
        <v>160</v>
      </c>
      <c r="D41" s="3">
        <v>80</v>
      </c>
      <c r="E41" s="3">
        <v>120</v>
      </c>
      <c r="F41" s="3">
        <v>8</v>
      </c>
      <c r="G41" s="3">
        <v>1</v>
      </c>
      <c r="H41" s="3">
        <v>40</v>
      </c>
      <c r="I41" s="3">
        <v>188</v>
      </c>
      <c r="J41" s="21"/>
      <c r="K41" s="3" t="s">
        <v>36</v>
      </c>
      <c r="L41" s="4" t="s">
        <v>37</v>
      </c>
      <c r="M41" s="5"/>
    </row>
    <row r="42" spans="2:20" ht="18" x14ac:dyDescent="0.35">
      <c r="B42" s="2"/>
      <c r="C42" s="17" t="s">
        <v>38</v>
      </c>
      <c r="D42" s="18"/>
      <c r="E42" s="18"/>
      <c r="F42" s="18">
        <f>SUM(F36:F41)</f>
        <v>43.719999999999992</v>
      </c>
      <c r="G42" s="18">
        <f>SUM(G36:G41)</f>
        <v>41.07</v>
      </c>
      <c r="H42" s="18">
        <f>SUM(H36:H41)</f>
        <v>160.12</v>
      </c>
      <c r="I42" s="18">
        <f>SUM(I36:I41)</f>
        <v>1205.3600000000001</v>
      </c>
      <c r="J42" s="18">
        <f>SUM(J36:J41)</f>
        <v>44.330000000000005</v>
      </c>
      <c r="K42" s="18"/>
      <c r="L42" s="10"/>
      <c r="M42" s="19">
        <f>100/I46*I42</f>
        <v>50.230449313652777</v>
      </c>
    </row>
    <row r="43" spans="2:20" ht="18" x14ac:dyDescent="0.35">
      <c r="B43" s="2" t="s">
        <v>39</v>
      </c>
      <c r="C43" s="11" t="s">
        <v>185</v>
      </c>
      <c r="D43" s="3">
        <v>90</v>
      </c>
      <c r="E43" s="3">
        <v>90</v>
      </c>
      <c r="F43" s="3">
        <v>7.56</v>
      </c>
      <c r="G43" s="3">
        <v>13.4</v>
      </c>
      <c r="H43" s="3">
        <v>62.2</v>
      </c>
      <c r="I43" s="3">
        <v>257.8</v>
      </c>
      <c r="J43" s="3">
        <v>0</v>
      </c>
      <c r="K43" s="3">
        <v>426</v>
      </c>
      <c r="L43" s="4" t="s">
        <v>60</v>
      </c>
      <c r="M43" s="5"/>
    </row>
    <row r="44" spans="2:20" ht="36" x14ac:dyDescent="0.35">
      <c r="B44" s="2"/>
      <c r="C44" s="11" t="s">
        <v>165</v>
      </c>
      <c r="D44" s="3">
        <v>200</v>
      </c>
      <c r="E44" s="3">
        <v>200</v>
      </c>
      <c r="F44" s="16">
        <v>0.38</v>
      </c>
      <c r="G44" s="3">
        <v>0.17</v>
      </c>
      <c r="H44" s="3">
        <v>20.350000000000001</v>
      </c>
      <c r="I44" s="3">
        <v>126</v>
      </c>
      <c r="J44" s="3">
        <v>156</v>
      </c>
      <c r="K44" s="3">
        <v>388</v>
      </c>
      <c r="L44" s="10" t="s">
        <v>41</v>
      </c>
      <c r="M44" s="5"/>
    </row>
    <row r="45" spans="2:20" ht="18" x14ac:dyDescent="0.35">
      <c r="B45" s="2"/>
      <c r="C45" s="17" t="s">
        <v>42</v>
      </c>
      <c r="D45" s="18"/>
      <c r="E45" s="18"/>
      <c r="F45" s="18">
        <f>SUM(F43:F44)</f>
        <v>7.9399999999999995</v>
      </c>
      <c r="G45" s="18">
        <f>SUM(G43:G44)</f>
        <v>13.57</v>
      </c>
      <c r="H45" s="18">
        <f>SUM(H43:H44)</f>
        <v>82.550000000000011</v>
      </c>
      <c r="I45" s="18">
        <f>SUM(I43:I44)</f>
        <v>383.8</v>
      </c>
      <c r="J45" s="18">
        <f>SUM(J43:J44)</f>
        <v>156</v>
      </c>
      <c r="K45" s="18"/>
      <c r="L45" s="10"/>
      <c r="M45" s="19">
        <f>100/I46*I45</f>
        <v>15.993932473767117</v>
      </c>
    </row>
    <row r="46" spans="2:20" ht="36" x14ac:dyDescent="0.35">
      <c r="B46" s="25" t="s">
        <v>64</v>
      </c>
      <c r="C46" s="26"/>
      <c r="D46" s="30">
        <f>SUM(D30:D45)</f>
        <v>1640</v>
      </c>
      <c r="E46" s="30">
        <f>SUM(E30:E45)</f>
        <v>1930</v>
      </c>
      <c r="F46" s="31">
        <f>SUM(F45,F42,F35)</f>
        <v>77.959999999999994</v>
      </c>
      <c r="G46" s="31">
        <f>SUM(G45,G42,G35)</f>
        <v>85.539999999999992</v>
      </c>
      <c r="H46" s="31">
        <f>SUM(H45,H42,H35)</f>
        <v>352.74</v>
      </c>
      <c r="I46" s="31">
        <f>SUM(I45,I42,I35)</f>
        <v>2399.66</v>
      </c>
      <c r="J46" s="31">
        <f>SUM(J45,J42,J35)</f>
        <v>202.13000000000002</v>
      </c>
      <c r="K46" s="30">
        <f>SUM(K30:K45)</f>
        <v>2671</v>
      </c>
      <c r="L46" s="4"/>
      <c r="M46" s="8"/>
      <c r="T46" t="s">
        <v>153</v>
      </c>
    </row>
    <row r="47" spans="2:20" ht="36" x14ac:dyDescent="0.35">
      <c r="B47" s="2"/>
      <c r="C47" s="9" t="s">
        <v>45</v>
      </c>
      <c r="D47" s="12"/>
      <c r="E47" s="12"/>
      <c r="F47" s="12"/>
      <c r="G47" s="12"/>
      <c r="H47" s="12"/>
      <c r="I47" s="12"/>
      <c r="J47" s="12"/>
      <c r="K47" s="12"/>
      <c r="L47" s="10"/>
      <c r="M47" s="22"/>
    </row>
    <row r="48" spans="2:20" ht="18" x14ac:dyDescent="0.35">
      <c r="B48" s="6" t="s">
        <v>65</v>
      </c>
      <c r="C48" s="28"/>
      <c r="D48" s="7"/>
      <c r="E48" s="7"/>
      <c r="F48" s="7"/>
      <c r="G48" s="7"/>
      <c r="H48" s="7"/>
      <c r="I48" s="7"/>
      <c r="J48" s="7"/>
      <c r="K48" s="7"/>
      <c r="L48" s="4"/>
      <c r="M48" s="32"/>
    </row>
    <row r="49" spans="2:13" ht="18" x14ac:dyDescent="0.35">
      <c r="B49" s="33" t="s">
        <v>14</v>
      </c>
      <c r="C49" s="9" t="s">
        <v>15</v>
      </c>
      <c r="D49" s="3">
        <v>10</v>
      </c>
      <c r="E49" s="3">
        <v>10</v>
      </c>
      <c r="F49" s="3">
        <v>0</v>
      </c>
      <c r="G49" s="3">
        <v>8.1999999999999993</v>
      </c>
      <c r="H49" s="3">
        <v>0.1</v>
      </c>
      <c r="I49" s="12">
        <v>75</v>
      </c>
      <c r="J49" s="3">
        <v>0</v>
      </c>
      <c r="K49" s="3">
        <v>14</v>
      </c>
      <c r="L49" s="10" t="s">
        <v>16</v>
      </c>
      <c r="M49" s="22"/>
    </row>
    <row r="50" spans="2:13" ht="18" x14ac:dyDescent="0.35">
      <c r="B50" s="13"/>
      <c r="C50" s="9"/>
      <c r="D50" s="3">
        <v>70</v>
      </c>
      <c r="E50" s="3">
        <v>80</v>
      </c>
      <c r="F50" s="3">
        <v>10.199999999999999</v>
      </c>
      <c r="G50" s="3">
        <v>5.0999999999999996</v>
      </c>
      <c r="H50" s="3">
        <v>11.2</v>
      </c>
      <c r="I50" s="3">
        <v>204.8</v>
      </c>
      <c r="J50" s="3">
        <v>2.6</v>
      </c>
      <c r="K50" s="3"/>
      <c r="L50" s="4" t="s">
        <v>46</v>
      </c>
      <c r="M50" s="22"/>
    </row>
    <row r="51" spans="2:13" ht="36" x14ac:dyDescent="0.35">
      <c r="B51" s="13"/>
      <c r="C51" s="11" t="s">
        <v>235</v>
      </c>
      <c r="D51" s="12">
        <v>220</v>
      </c>
      <c r="E51" s="12">
        <v>250</v>
      </c>
      <c r="F51" s="12">
        <v>14</v>
      </c>
      <c r="G51" s="12">
        <v>12.5</v>
      </c>
      <c r="H51" s="12">
        <v>67.099999999999994</v>
      </c>
      <c r="I51" s="12">
        <v>438.6</v>
      </c>
      <c r="J51" s="12">
        <v>0</v>
      </c>
      <c r="K51" s="12" t="s">
        <v>193</v>
      </c>
      <c r="L51" s="10" t="s">
        <v>69</v>
      </c>
      <c r="M51" s="5"/>
    </row>
    <row r="52" spans="2:13" ht="18" x14ac:dyDescent="0.35">
      <c r="B52" s="13"/>
      <c r="C52" s="9" t="s">
        <v>236</v>
      </c>
      <c r="D52" s="3">
        <v>200</v>
      </c>
      <c r="E52" s="3">
        <v>200</v>
      </c>
      <c r="F52" s="3">
        <v>1.4</v>
      </c>
      <c r="G52" s="3">
        <v>16.399999999999999</v>
      </c>
      <c r="H52" s="3">
        <v>16.399999999999999</v>
      </c>
      <c r="I52" s="3">
        <v>86</v>
      </c>
      <c r="J52" s="3">
        <v>0</v>
      </c>
      <c r="K52" s="3">
        <v>945</v>
      </c>
      <c r="L52" s="4" t="s">
        <v>148</v>
      </c>
      <c r="M52" s="5"/>
    </row>
    <row r="53" spans="2:13" ht="18" x14ac:dyDescent="0.35">
      <c r="B53" s="13"/>
      <c r="C53" s="9" t="s">
        <v>22</v>
      </c>
      <c r="D53" s="3">
        <v>60</v>
      </c>
      <c r="E53" s="3">
        <v>100</v>
      </c>
      <c r="F53" s="16">
        <v>8</v>
      </c>
      <c r="G53" s="3">
        <v>0.8</v>
      </c>
      <c r="H53" s="3">
        <v>49.2</v>
      </c>
      <c r="I53" s="3">
        <v>235</v>
      </c>
      <c r="J53" s="3"/>
      <c r="K53" s="3" t="s">
        <v>23</v>
      </c>
      <c r="L53" s="10" t="s">
        <v>24</v>
      </c>
      <c r="M53" s="5"/>
    </row>
    <row r="54" spans="2:13" ht="18" x14ac:dyDescent="0.35">
      <c r="B54" s="13"/>
      <c r="C54" s="17" t="s">
        <v>25</v>
      </c>
      <c r="D54" s="34"/>
      <c r="E54" s="34"/>
      <c r="F54" s="34">
        <f>SUM(F49:F53)</f>
        <v>33.599999999999994</v>
      </c>
      <c r="G54" s="34">
        <f>SUM(G49:G53)</f>
        <v>42.999999999999993</v>
      </c>
      <c r="H54" s="34">
        <f>SUM(H49:H53)</f>
        <v>144</v>
      </c>
      <c r="I54" s="34">
        <f>SUM(I49:I53)</f>
        <v>1039.4000000000001</v>
      </c>
      <c r="J54" s="34">
        <f>SUM(J49:J53)</f>
        <v>2.6</v>
      </c>
      <c r="K54" s="34"/>
      <c r="L54" s="4"/>
      <c r="M54" s="19">
        <f>100/I65*I54</f>
        <v>42.2783275777211</v>
      </c>
    </row>
    <row r="55" spans="2:13" ht="36" x14ac:dyDescent="0.35">
      <c r="B55" s="13" t="s">
        <v>26</v>
      </c>
      <c r="C55" s="9" t="s">
        <v>237</v>
      </c>
      <c r="D55" s="12">
        <v>50</v>
      </c>
      <c r="E55" s="12">
        <v>50</v>
      </c>
      <c r="F55" s="12">
        <v>1</v>
      </c>
      <c r="G55" s="12">
        <v>0.4</v>
      </c>
      <c r="H55" s="12">
        <v>2.2999999999999998</v>
      </c>
      <c r="I55" s="12">
        <v>21</v>
      </c>
      <c r="J55" s="12">
        <v>5</v>
      </c>
      <c r="K55" s="12">
        <v>70</v>
      </c>
      <c r="L55" s="10" t="s">
        <v>70</v>
      </c>
      <c r="M55" s="5"/>
    </row>
    <row r="56" spans="2:13" ht="18" x14ac:dyDescent="0.35">
      <c r="B56" s="13"/>
      <c r="C56" s="9" t="s">
        <v>238</v>
      </c>
      <c r="D56" s="12">
        <v>250</v>
      </c>
      <c r="E56" s="12">
        <v>350</v>
      </c>
      <c r="F56" s="12">
        <v>6.4</v>
      </c>
      <c r="G56" s="15">
        <v>8.5</v>
      </c>
      <c r="H56" s="12">
        <v>17.8</v>
      </c>
      <c r="I56" s="12">
        <v>200.47</v>
      </c>
      <c r="J56" s="12">
        <v>14.1</v>
      </c>
      <c r="K56" s="12">
        <v>99</v>
      </c>
      <c r="L56" s="4" t="s">
        <v>72</v>
      </c>
      <c r="M56" s="5"/>
    </row>
    <row r="57" spans="2:13" ht="36" x14ac:dyDescent="0.35">
      <c r="B57" s="13"/>
      <c r="C57" s="11" t="s">
        <v>203</v>
      </c>
      <c r="D57" s="12">
        <v>90</v>
      </c>
      <c r="E57" s="12">
        <v>100</v>
      </c>
      <c r="F57" s="12">
        <v>15.02</v>
      </c>
      <c r="G57" s="12">
        <v>13.25</v>
      </c>
      <c r="H57" s="12">
        <v>4.2</v>
      </c>
      <c r="I57" s="12">
        <v>333</v>
      </c>
      <c r="J57" s="12">
        <v>1.53</v>
      </c>
      <c r="K57" s="12" t="s">
        <v>204</v>
      </c>
      <c r="L57" s="10" t="s">
        <v>73</v>
      </c>
      <c r="M57" s="5"/>
    </row>
    <row r="58" spans="2:13" ht="18" x14ac:dyDescent="0.35">
      <c r="B58" s="13"/>
      <c r="C58" s="11" t="s">
        <v>239</v>
      </c>
      <c r="D58" s="12">
        <v>150</v>
      </c>
      <c r="E58" s="12">
        <v>200</v>
      </c>
      <c r="F58" s="12">
        <v>5.94</v>
      </c>
      <c r="G58" s="12">
        <v>5.8</v>
      </c>
      <c r="H58" s="12">
        <v>42.2</v>
      </c>
      <c r="I58" s="12">
        <v>244.8</v>
      </c>
      <c r="J58" s="12"/>
      <c r="K58" s="12">
        <v>302</v>
      </c>
      <c r="L58" s="4" t="s">
        <v>57</v>
      </c>
      <c r="M58" s="5"/>
    </row>
    <row r="59" spans="2:13" ht="18" x14ac:dyDescent="0.35">
      <c r="B59" s="13"/>
      <c r="C59" s="9" t="s">
        <v>107</v>
      </c>
      <c r="D59" s="3">
        <v>200</v>
      </c>
      <c r="E59" s="3">
        <v>200</v>
      </c>
      <c r="F59" s="3">
        <v>1.2</v>
      </c>
      <c r="G59" s="3">
        <v>0</v>
      </c>
      <c r="H59" s="3">
        <v>27.6</v>
      </c>
      <c r="I59" s="3">
        <v>111</v>
      </c>
      <c r="J59" s="3">
        <v>0.92</v>
      </c>
      <c r="K59" s="3">
        <v>350</v>
      </c>
      <c r="L59" s="10" t="s">
        <v>34</v>
      </c>
      <c r="M59" s="5"/>
    </row>
    <row r="60" spans="2:13" ht="18" x14ac:dyDescent="0.35">
      <c r="B60" s="13"/>
      <c r="C60" s="9" t="s">
        <v>160</v>
      </c>
      <c r="D60" s="3">
        <v>80</v>
      </c>
      <c r="E60" s="3">
        <v>120</v>
      </c>
      <c r="F60" s="3">
        <v>8</v>
      </c>
      <c r="G60" s="3">
        <v>1</v>
      </c>
      <c r="H60" s="3">
        <v>40</v>
      </c>
      <c r="I60" s="3">
        <v>188</v>
      </c>
      <c r="J60" s="21"/>
      <c r="K60" s="3"/>
      <c r="L60" s="4" t="s">
        <v>37</v>
      </c>
      <c r="M60" s="5"/>
    </row>
    <row r="61" spans="2:13" ht="18" x14ac:dyDescent="0.35">
      <c r="B61" s="13"/>
      <c r="C61" s="17" t="s">
        <v>38</v>
      </c>
      <c r="D61" s="34">
        <f t="shared" ref="D61:J61" si="0">SUM(D55:D60)</f>
        <v>820</v>
      </c>
      <c r="E61" s="34">
        <f t="shared" si="0"/>
        <v>1020</v>
      </c>
      <c r="F61" s="34">
        <f t="shared" si="0"/>
        <v>37.56</v>
      </c>
      <c r="G61" s="34">
        <f t="shared" si="0"/>
        <v>28.95</v>
      </c>
      <c r="H61" s="34">
        <f t="shared" si="0"/>
        <v>134.1</v>
      </c>
      <c r="I61" s="34">
        <f t="shared" si="0"/>
        <v>1098.27</v>
      </c>
      <c r="J61" s="34">
        <f t="shared" si="0"/>
        <v>21.550000000000004</v>
      </c>
      <c r="K61" s="34"/>
      <c r="L61" s="10"/>
      <c r="M61" s="19">
        <f>100/I65*I61</f>
        <v>44.672906319784246</v>
      </c>
    </row>
    <row r="62" spans="2:13" ht="18" x14ac:dyDescent="0.35">
      <c r="B62" s="13" t="s">
        <v>39</v>
      </c>
      <c r="C62" s="11" t="s">
        <v>240</v>
      </c>
      <c r="D62" s="12">
        <v>90</v>
      </c>
      <c r="E62" s="12">
        <v>90</v>
      </c>
      <c r="F62" s="12">
        <v>10</v>
      </c>
      <c r="G62" s="12">
        <v>15</v>
      </c>
      <c r="H62" s="12">
        <v>95</v>
      </c>
      <c r="I62" s="12">
        <v>271</v>
      </c>
      <c r="J62" s="12">
        <v>0.6</v>
      </c>
      <c r="K62" s="12">
        <v>112</v>
      </c>
      <c r="L62" s="4" t="s">
        <v>74</v>
      </c>
      <c r="M62" s="5"/>
    </row>
    <row r="63" spans="2:13" ht="36" x14ac:dyDescent="0.35">
      <c r="B63" s="13"/>
      <c r="C63" s="11" t="s">
        <v>210</v>
      </c>
      <c r="D63" s="12">
        <v>200</v>
      </c>
      <c r="E63" s="12">
        <v>200</v>
      </c>
      <c r="F63" s="12">
        <v>0</v>
      </c>
      <c r="G63" s="12">
        <v>0</v>
      </c>
      <c r="H63" s="12">
        <v>13</v>
      </c>
      <c r="I63" s="12">
        <v>49.8</v>
      </c>
      <c r="J63" s="12">
        <v>0.69</v>
      </c>
      <c r="K63" s="12">
        <v>135</v>
      </c>
      <c r="L63" s="10" t="s">
        <v>152</v>
      </c>
      <c r="M63" s="5"/>
    </row>
    <row r="64" spans="2:13" ht="18" x14ac:dyDescent="0.35">
      <c r="B64" s="13"/>
      <c r="C64" s="17" t="s">
        <v>42</v>
      </c>
      <c r="D64" s="34"/>
      <c r="E64" s="34"/>
      <c r="F64" s="34">
        <f>SUM(F62:F63)</f>
        <v>10</v>
      </c>
      <c r="G64" s="34">
        <f>SUM(G62:G63)</f>
        <v>15</v>
      </c>
      <c r="H64" s="34">
        <f>SUM(H62:H63)</f>
        <v>108</v>
      </c>
      <c r="I64" s="34">
        <f>SUM(I62:I63)</f>
        <v>320.8</v>
      </c>
      <c r="J64" s="34">
        <f>SUM(J62:J63)</f>
        <v>1.29</v>
      </c>
      <c r="K64" s="34"/>
      <c r="L64" s="10"/>
      <c r="M64" s="19">
        <f>100/I65*I64</f>
        <v>13.048766102494639</v>
      </c>
    </row>
    <row r="65" spans="2:13" ht="36" x14ac:dyDescent="0.35">
      <c r="B65" s="25" t="s">
        <v>75</v>
      </c>
      <c r="C65" s="26"/>
      <c r="D65" s="30">
        <f>SUM(D62:D64)</f>
        <v>290</v>
      </c>
      <c r="E65" s="30">
        <f>SUM(E62:E64)</f>
        <v>290</v>
      </c>
      <c r="F65" s="30">
        <f>SUM(D65:E65)</f>
        <v>580</v>
      </c>
      <c r="G65" s="30">
        <f>SUM(G64,G61,G54)</f>
        <v>86.949999999999989</v>
      </c>
      <c r="H65" s="30">
        <f>SUM(H64,H61,H54)</f>
        <v>386.1</v>
      </c>
      <c r="I65" s="30">
        <f>SUM(I64,I61,I54)</f>
        <v>2458.4700000000003</v>
      </c>
      <c r="J65" s="30">
        <f>SUM(J64,J61,J54)</f>
        <v>25.440000000000005</v>
      </c>
      <c r="K65" s="30">
        <f>SUM(K49:K64)</f>
        <v>2027</v>
      </c>
      <c r="L65" s="4"/>
      <c r="M65" s="8"/>
    </row>
    <row r="66" spans="2:13" ht="36" x14ac:dyDescent="0.35">
      <c r="B66" s="2"/>
      <c r="C66" s="9" t="s">
        <v>45</v>
      </c>
      <c r="D66" s="12"/>
      <c r="E66" s="12"/>
      <c r="F66" s="12">
        <v>1</v>
      </c>
      <c r="G66" s="12">
        <v>1</v>
      </c>
      <c r="H66" s="12">
        <v>4</v>
      </c>
      <c r="I66" s="12"/>
      <c r="J66" s="12"/>
      <c r="K66" s="12"/>
      <c r="L66" s="10"/>
      <c r="M66" s="5"/>
    </row>
    <row r="67" spans="2:13" ht="18" x14ac:dyDescent="0.35">
      <c r="B67" s="35" t="s">
        <v>76</v>
      </c>
      <c r="C67" s="36"/>
      <c r="D67" s="37"/>
      <c r="E67" s="37"/>
      <c r="F67" s="37"/>
      <c r="G67" s="37"/>
      <c r="H67" s="37"/>
      <c r="I67" s="37"/>
      <c r="J67" s="37"/>
      <c r="K67" s="37"/>
      <c r="L67" s="4"/>
      <c r="M67" s="38"/>
    </row>
    <row r="68" spans="2:13" ht="18" x14ac:dyDescent="0.35">
      <c r="B68" s="13" t="s">
        <v>14</v>
      </c>
      <c r="C68" s="11"/>
      <c r="D68" s="3">
        <v>10</v>
      </c>
      <c r="E68" s="3">
        <v>10</v>
      </c>
      <c r="F68" s="3">
        <v>0</v>
      </c>
      <c r="G68" s="3">
        <v>8.1999999999999993</v>
      </c>
      <c r="H68" s="3">
        <v>0.1</v>
      </c>
      <c r="I68" s="12">
        <v>75</v>
      </c>
      <c r="J68" s="3">
        <v>0</v>
      </c>
      <c r="K68" s="3">
        <v>14</v>
      </c>
      <c r="L68" s="10" t="s">
        <v>16</v>
      </c>
      <c r="M68" s="5"/>
    </row>
    <row r="69" spans="2:13" ht="18" x14ac:dyDescent="0.35">
      <c r="B69" s="13"/>
      <c r="C69" s="11" t="s">
        <v>17</v>
      </c>
      <c r="D69" s="12">
        <v>15</v>
      </c>
      <c r="E69" s="12">
        <v>20</v>
      </c>
      <c r="F69" s="12">
        <v>4.6399999999999997</v>
      </c>
      <c r="G69" s="12">
        <v>5.9</v>
      </c>
      <c r="H69" s="12">
        <v>0</v>
      </c>
      <c r="I69" s="12">
        <v>72.8</v>
      </c>
      <c r="J69" s="12">
        <v>0.14000000000000001</v>
      </c>
      <c r="K69" s="12">
        <v>15</v>
      </c>
      <c r="L69" s="4" t="s">
        <v>18</v>
      </c>
      <c r="M69" s="5"/>
    </row>
    <row r="70" spans="2:13" ht="18" x14ac:dyDescent="0.35">
      <c r="B70" s="13"/>
      <c r="C70" s="9" t="s">
        <v>202</v>
      </c>
      <c r="D70" s="14">
        <v>220</v>
      </c>
      <c r="E70" s="12">
        <v>250</v>
      </c>
      <c r="F70" s="15">
        <v>6.5</v>
      </c>
      <c r="G70" s="12">
        <v>10.199999999999999</v>
      </c>
      <c r="H70" s="12">
        <v>38.6</v>
      </c>
      <c r="I70" s="12">
        <v>271.39999999999998</v>
      </c>
      <c r="J70" s="12"/>
      <c r="K70" s="12">
        <v>173</v>
      </c>
      <c r="L70" s="10" t="s">
        <v>77</v>
      </c>
      <c r="M70" s="5"/>
    </row>
    <row r="71" spans="2:13" ht="18" x14ac:dyDescent="0.35">
      <c r="B71" s="13"/>
      <c r="C71" s="9" t="s">
        <v>208</v>
      </c>
      <c r="D71" s="3">
        <v>200</v>
      </c>
      <c r="E71" s="3">
        <v>200</v>
      </c>
      <c r="F71" s="3">
        <v>3.52</v>
      </c>
      <c r="G71" s="3">
        <v>3.72</v>
      </c>
      <c r="H71" s="3">
        <v>25.49</v>
      </c>
      <c r="I71" s="3">
        <v>145.19999999999999</v>
      </c>
      <c r="J71" s="3">
        <v>1.3</v>
      </c>
      <c r="K71" s="3">
        <v>959</v>
      </c>
      <c r="L71" s="4" t="s">
        <v>21</v>
      </c>
      <c r="M71" s="5"/>
    </row>
    <row r="72" spans="2:13" ht="18" x14ac:dyDescent="0.35">
      <c r="B72" s="13"/>
      <c r="C72" s="9" t="s">
        <v>22</v>
      </c>
      <c r="D72" s="3">
        <v>60</v>
      </c>
      <c r="E72" s="3">
        <v>100</v>
      </c>
      <c r="F72" s="16">
        <v>8</v>
      </c>
      <c r="G72" s="3">
        <v>0.8</v>
      </c>
      <c r="H72" s="3">
        <v>49.2</v>
      </c>
      <c r="I72" s="3">
        <v>235</v>
      </c>
      <c r="J72" s="3"/>
      <c r="K72" s="3" t="s">
        <v>23</v>
      </c>
      <c r="L72" s="10" t="s">
        <v>63</v>
      </c>
      <c r="M72" s="5"/>
    </row>
    <row r="73" spans="2:13" ht="18" x14ac:dyDescent="0.35">
      <c r="B73" s="13"/>
      <c r="C73" s="17" t="s">
        <v>25</v>
      </c>
      <c r="D73" s="34"/>
      <c r="E73" s="34"/>
      <c r="F73" s="34">
        <f>SUM(F68:F72)</f>
        <v>22.66</v>
      </c>
      <c r="G73" s="34">
        <f>SUM(G68:G72)</f>
        <v>28.819999999999997</v>
      </c>
      <c r="H73" s="34">
        <f>SUM(H68:H72)</f>
        <v>113.39</v>
      </c>
      <c r="I73" s="34">
        <f>SUM(I68:I72)</f>
        <v>799.4</v>
      </c>
      <c r="J73" s="34">
        <f>SUM(J68:J72)</f>
        <v>1.44</v>
      </c>
      <c r="K73" s="34"/>
      <c r="L73" s="4"/>
      <c r="M73" s="19">
        <f>100/I85*I73</f>
        <v>36.152315484804632</v>
      </c>
    </row>
    <row r="74" spans="2:13" ht="18" x14ac:dyDescent="0.35">
      <c r="B74" s="13" t="s">
        <v>78</v>
      </c>
      <c r="C74" s="9" t="s">
        <v>205</v>
      </c>
      <c r="D74" s="3"/>
      <c r="E74" s="3">
        <v>100</v>
      </c>
      <c r="F74" s="16">
        <v>1.24</v>
      </c>
      <c r="G74" s="3">
        <v>10.14</v>
      </c>
      <c r="H74" s="3">
        <v>7.47</v>
      </c>
      <c r="I74" s="3">
        <v>130</v>
      </c>
      <c r="J74" s="3">
        <v>9.36</v>
      </c>
      <c r="K74" s="3">
        <v>68</v>
      </c>
      <c r="L74" s="10" t="s">
        <v>28</v>
      </c>
      <c r="M74" s="5"/>
    </row>
    <row r="75" spans="2:13" ht="18" x14ac:dyDescent="0.35">
      <c r="B75" s="13"/>
      <c r="C75" s="11"/>
      <c r="D75" s="12">
        <v>250</v>
      </c>
      <c r="E75" s="12">
        <v>350</v>
      </c>
      <c r="F75" s="12">
        <v>22.35</v>
      </c>
      <c r="G75" s="12">
        <v>19.920000000000002</v>
      </c>
      <c r="H75" s="12">
        <v>24</v>
      </c>
      <c r="I75" s="12">
        <v>364.3</v>
      </c>
      <c r="J75" s="12">
        <v>11.55</v>
      </c>
      <c r="K75" s="12">
        <v>101</v>
      </c>
      <c r="L75" s="4" t="s">
        <v>79</v>
      </c>
      <c r="M75" s="5"/>
    </row>
    <row r="76" spans="2:13" ht="18" x14ac:dyDescent="0.35">
      <c r="B76" s="13"/>
      <c r="C76" s="11" t="s">
        <v>241</v>
      </c>
      <c r="D76" s="12">
        <v>120</v>
      </c>
      <c r="E76" s="12">
        <v>120</v>
      </c>
      <c r="F76" s="12">
        <v>20.78</v>
      </c>
      <c r="G76" s="12">
        <v>11.2</v>
      </c>
      <c r="H76" s="12">
        <v>9.9499999999999993</v>
      </c>
      <c r="I76" s="12">
        <v>140</v>
      </c>
      <c r="J76" s="12">
        <v>0.41</v>
      </c>
      <c r="K76" s="12">
        <v>234</v>
      </c>
      <c r="L76" s="10" t="s">
        <v>80</v>
      </c>
      <c r="M76" s="5"/>
    </row>
    <row r="77" spans="2:13" ht="18" x14ac:dyDescent="0.35">
      <c r="B77" s="13"/>
      <c r="C77" s="11" t="s">
        <v>168</v>
      </c>
      <c r="D77" s="12">
        <v>180</v>
      </c>
      <c r="E77" s="12">
        <v>180</v>
      </c>
      <c r="F77" s="15">
        <v>3.6</v>
      </c>
      <c r="G77" s="12">
        <v>7.77</v>
      </c>
      <c r="H77" s="12">
        <v>16.8</v>
      </c>
      <c r="I77" s="12">
        <v>156.6</v>
      </c>
      <c r="J77" s="12">
        <v>20.95</v>
      </c>
      <c r="K77" s="12">
        <v>312</v>
      </c>
      <c r="L77" s="4" t="s">
        <v>43</v>
      </c>
      <c r="M77" s="5"/>
    </row>
    <row r="78" spans="2:13" ht="18" x14ac:dyDescent="0.35">
      <c r="B78" s="13"/>
      <c r="C78" s="11" t="s">
        <v>206</v>
      </c>
      <c r="D78" s="12">
        <v>30</v>
      </c>
      <c r="E78" s="12">
        <v>30</v>
      </c>
      <c r="F78" s="12">
        <v>0.56999999999999995</v>
      </c>
      <c r="G78" s="12">
        <v>1.56</v>
      </c>
      <c r="H78" s="12">
        <v>1.71</v>
      </c>
      <c r="I78" s="12">
        <v>23.4</v>
      </c>
      <c r="J78" s="12"/>
      <c r="K78" s="12">
        <v>330</v>
      </c>
      <c r="L78" s="10" t="s">
        <v>83</v>
      </c>
      <c r="M78" s="5"/>
    </row>
    <row r="79" spans="2:13" ht="18" x14ac:dyDescent="0.35">
      <c r="B79" s="13"/>
      <c r="C79" s="11" t="s">
        <v>139</v>
      </c>
      <c r="D79" s="3">
        <v>200</v>
      </c>
      <c r="E79" s="3">
        <v>200</v>
      </c>
      <c r="F79" s="3">
        <v>0.2</v>
      </c>
      <c r="G79" s="3">
        <v>0.2</v>
      </c>
      <c r="H79" s="3">
        <v>22.3</v>
      </c>
      <c r="I79" s="3">
        <v>110</v>
      </c>
      <c r="J79" s="3" t="s">
        <v>58</v>
      </c>
      <c r="K79" s="3">
        <v>859</v>
      </c>
      <c r="L79" s="4" t="s">
        <v>149</v>
      </c>
      <c r="M79" s="5"/>
    </row>
    <row r="80" spans="2:13" ht="18" x14ac:dyDescent="0.35">
      <c r="B80" s="13"/>
      <c r="C80" s="9" t="s">
        <v>88</v>
      </c>
      <c r="D80" s="3">
        <v>80</v>
      </c>
      <c r="E80" s="3">
        <v>120</v>
      </c>
      <c r="F80" s="3">
        <v>8</v>
      </c>
      <c r="G80" s="3">
        <v>1</v>
      </c>
      <c r="H80" s="3">
        <v>40</v>
      </c>
      <c r="I80" s="3">
        <v>188</v>
      </c>
      <c r="J80" s="21"/>
      <c r="K80" s="3" t="s">
        <v>36</v>
      </c>
      <c r="L80" s="10" t="s">
        <v>37</v>
      </c>
      <c r="M80" s="5"/>
    </row>
    <row r="81" spans="2:13" ht="18" x14ac:dyDescent="0.35">
      <c r="B81" s="13"/>
      <c r="C81" s="17" t="s">
        <v>38</v>
      </c>
      <c r="D81" s="34"/>
      <c r="E81" s="34"/>
      <c r="F81" s="39">
        <f>SUM(F74:F80)</f>
        <v>56.740000000000009</v>
      </c>
      <c r="G81" s="34">
        <f>SUM(G74:G80)</f>
        <v>51.790000000000006</v>
      </c>
      <c r="H81" s="34">
        <f>SUM(H74:H80)</f>
        <v>122.23</v>
      </c>
      <c r="I81" s="34">
        <f>SUM(I74:I80)</f>
        <v>1112.3</v>
      </c>
      <c r="J81" s="34">
        <f>SUM(J74:J80)</f>
        <v>42.269999999999996</v>
      </c>
      <c r="K81" s="34"/>
      <c r="L81" s="4"/>
      <c r="M81" s="19">
        <f>100/I85*I81</f>
        <v>50.303002894356013</v>
      </c>
    </row>
    <row r="82" spans="2:13" ht="18" x14ac:dyDescent="0.35">
      <c r="B82" s="13" t="s">
        <v>84</v>
      </c>
      <c r="C82" s="23" t="s">
        <v>194</v>
      </c>
      <c r="D82" s="12">
        <v>200</v>
      </c>
      <c r="E82" s="12">
        <v>200</v>
      </c>
      <c r="F82" s="12">
        <v>1</v>
      </c>
      <c r="G82" s="12">
        <v>0.2</v>
      </c>
      <c r="H82" s="12">
        <v>20.2</v>
      </c>
      <c r="I82" s="12">
        <v>92</v>
      </c>
      <c r="J82" s="12"/>
      <c r="K82" s="12"/>
      <c r="L82" s="10"/>
      <c r="M82" s="5"/>
    </row>
    <row r="83" spans="2:13" ht="18" x14ac:dyDescent="0.35">
      <c r="B83" s="13"/>
      <c r="C83" s="11" t="s">
        <v>169</v>
      </c>
      <c r="D83" s="12">
        <v>50</v>
      </c>
      <c r="E83" s="12">
        <v>90</v>
      </c>
      <c r="F83" s="12">
        <v>5.9</v>
      </c>
      <c r="G83" s="12">
        <v>5.9</v>
      </c>
      <c r="H83" s="12">
        <v>29.8</v>
      </c>
      <c r="I83" s="12">
        <v>207.5</v>
      </c>
      <c r="J83" s="12">
        <v>7</v>
      </c>
      <c r="K83" s="12">
        <v>406</v>
      </c>
      <c r="L83" s="4" t="s">
        <v>95</v>
      </c>
      <c r="M83" s="5"/>
    </row>
    <row r="84" spans="2:13" ht="16.5" customHeight="1" x14ac:dyDescent="0.35">
      <c r="B84" s="13"/>
      <c r="C84" s="17" t="s">
        <v>42</v>
      </c>
      <c r="D84" s="34"/>
      <c r="E84" s="34"/>
      <c r="F84" s="34">
        <f>SUM(F82:F83)</f>
        <v>6.9</v>
      </c>
      <c r="G84" s="34">
        <f>SUM(G82:G83)</f>
        <v>6.1000000000000005</v>
      </c>
      <c r="H84" s="34">
        <f>SUM(H82:H83)</f>
        <v>50</v>
      </c>
      <c r="I84" s="34">
        <f>SUM(I82:I83)</f>
        <v>299.5</v>
      </c>
      <c r="J84" s="34"/>
      <c r="K84" s="34"/>
      <c r="L84" s="4"/>
      <c r="M84" s="19">
        <f>100/I85*I84</f>
        <v>13.544681620839365</v>
      </c>
    </row>
    <row r="85" spans="2:13" ht="36" x14ac:dyDescent="0.35">
      <c r="B85" s="25" t="s">
        <v>86</v>
      </c>
      <c r="C85" s="26"/>
      <c r="D85" s="30">
        <f>SUM(D68:D84)</f>
        <v>1615</v>
      </c>
      <c r="E85" s="30">
        <f>SUM(E68:E84)</f>
        <v>1970</v>
      </c>
      <c r="F85" s="40">
        <f>SUM(F84,F81,F73)</f>
        <v>86.300000000000011</v>
      </c>
      <c r="G85" s="40">
        <f>SUM(G84,G81,G73)</f>
        <v>86.710000000000008</v>
      </c>
      <c r="H85" s="40">
        <f>SUM(H84,H81,H73)</f>
        <v>285.62</v>
      </c>
      <c r="I85" s="40">
        <f>SUM(I84,I81,I73)</f>
        <v>2211.1999999999998</v>
      </c>
      <c r="J85" s="40">
        <f>SUM(F85:I85)</f>
        <v>2669.83</v>
      </c>
      <c r="K85" s="30">
        <f>SUM(K68:K84)</f>
        <v>3471</v>
      </c>
      <c r="L85" s="4"/>
      <c r="M85" s="8"/>
    </row>
    <row r="86" spans="2:13" ht="36" x14ac:dyDescent="0.35">
      <c r="B86" s="2"/>
      <c r="C86" s="9" t="s">
        <v>45</v>
      </c>
      <c r="D86" s="12"/>
      <c r="E86" s="12"/>
      <c r="F86" s="12">
        <v>1</v>
      </c>
      <c r="G86" s="12">
        <v>1</v>
      </c>
      <c r="H86" s="12">
        <v>4</v>
      </c>
      <c r="I86" s="12"/>
      <c r="J86" s="12"/>
      <c r="K86" s="12"/>
      <c r="L86" s="10"/>
      <c r="M86" s="5"/>
    </row>
    <row r="87" spans="2:13" ht="26.25" customHeight="1" x14ac:dyDescent="0.35">
      <c r="B87" s="13" t="s">
        <v>87</v>
      </c>
      <c r="C87" s="9"/>
      <c r="D87" s="12"/>
      <c r="E87" s="12"/>
      <c r="F87" s="12"/>
      <c r="G87" s="12"/>
      <c r="H87" s="12"/>
      <c r="I87" s="12"/>
      <c r="J87" s="12"/>
      <c r="K87" s="12"/>
      <c r="L87" s="4"/>
      <c r="M87" s="5"/>
    </row>
    <row r="88" spans="2:13" ht="18" x14ac:dyDescent="0.35">
      <c r="B88" s="13" t="s">
        <v>14</v>
      </c>
      <c r="C88" s="9" t="s">
        <v>15</v>
      </c>
      <c r="D88" s="3">
        <v>10</v>
      </c>
      <c r="E88" s="3">
        <v>10</v>
      </c>
      <c r="F88" s="3">
        <v>0</v>
      </c>
      <c r="G88" s="3">
        <v>8.1999999999999993</v>
      </c>
      <c r="H88" s="3">
        <v>0.1</v>
      </c>
      <c r="I88" s="3">
        <v>75</v>
      </c>
      <c r="J88" s="3"/>
      <c r="K88" s="3">
        <v>14</v>
      </c>
      <c r="L88" s="10" t="s">
        <v>16</v>
      </c>
      <c r="M88" s="5"/>
    </row>
    <row r="89" spans="2:13" ht="15.75" customHeight="1" x14ac:dyDescent="0.35">
      <c r="B89" s="13"/>
      <c r="C89" s="41" t="s">
        <v>195</v>
      </c>
      <c r="D89" s="42">
        <v>100</v>
      </c>
      <c r="E89" s="42">
        <v>100</v>
      </c>
      <c r="F89" s="42">
        <v>6.79</v>
      </c>
      <c r="G89" s="42">
        <v>9.1999999999999993</v>
      </c>
      <c r="H89" s="42">
        <v>3.14</v>
      </c>
      <c r="I89" s="42">
        <v>135.9</v>
      </c>
      <c r="J89" s="42">
        <v>0.78</v>
      </c>
      <c r="K89" s="43">
        <v>210</v>
      </c>
      <c r="L89" s="42" t="s">
        <v>145</v>
      </c>
      <c r="M89" s="42"/>
    </row>
    <row r="90" spans="2:13" ht="18" x14ac:dyDescent="0.35">
      <c r="B90" s="44"/>
      <c r="C90" s="23"/>
      <c r="D90" s="20">
        <v>200</v>
      </c>
      <c r="E90" s="20">
        <v>250</v>
      </c>
      <c r="F90" s="20">
        <v>6</v>
      </c>
      <c r="G90" s="20">
        <v>10</v>
      </c>
      <c r="H90" s="20">
        <v>37.299999999999997</v>
      </c>
      <c r="I90" s="20">
        <v>262.5</v>
      </c>
      <c r="J90" s="20">
        <v>0</v>
      </c>
      <c r="K90" s="20">
        <v>173</v>
      </c>
      <c r="L90" s="10" t="s">
        <v>47</v>
      </c>
      <c r="M90" s="5"/>
    </row>
    <row r="91" spans="2:13" ht="18" x14ac:dyDescent="0.35">
      <c r="B91" s="13"/>
      <c r="C91" s="9" t="s">
        <v>242</v>
      </c>
      <c r="D91" s="3"/>
      <c r="E91" s="3"/>
      <c r="F91" s="3">
        <v>7.2</v>
      </c>
      <c r="G91" s="3">
        <v>7.3</v>
      </c>
      <c r="H91" s="3">
        <v>23.17</v>
      </c>
      <c r="I91" s="3">
        <v>175</v>
      </c>
      <c r="J91" s="3">
        <v>1.8</v>
      </c>
      <c r="K91" s="3">
        <v>116</v>
      </c>
      <c r="L91" s="4" t="s">
        <v>49</v>
      </c>
      <c r="M91" s="5"/>
    </row>
    <row r="92" spans="2:13" ht="18" x14ac:dyDescent="0.35">
      <c r="B92" s="13"/>
      <c r="C92" s="9" t="s">
        <v>88</v>
      </c>
      <c r="D92" s="3">
        <v>30</v>
      </c>
      <c r="E92" s="3">
        <v>70</v>
      </c>
      <c r="F92" s="16">
        <v>5.6</v>
      </c>
      <c r="G92" s="3">
        <v>0.56000000000000005</v>
      </c>
      <c r="H92" s="3">
        <v>34.299999999999997</v>
      </c>
      <c r="I92" s="3">
        <v>164.5</v>
      </c>
      <c r="J92" s="3"/>
      <c r="K92" s="3" t="s">
        <v>23</v>
      </c>
      <c r="L92" s="10" t="s">
        <v>24</v>
      </c>
      <c r="M92" s="5"/>
    </row>
    <row r="93" spans="2:13" ht="18" x14ac:dyDescent="0.35">
      <c r="B93" s="13"/>
      <c r="C93" s="17" t="s">
        <v>25</v>
      </c>
      <c r="D93" s="34"/>
      <c r="E93" s="34"/>
      <c r="F93" s="34">
        <f>SUM(F88:F92)</f>
        <v>25.589999999999996</v>
      </c>
      <c r="G93" s="34">
        <f>SUM(G88:G92)</f>
        <v>35.26</v>
      </c>
      <c r="H93" s="34">
        <f>SUM(H88:H92)</f>
        <v>98.009999999999991</v>
      </c>
      <c r="I93" s="34">
        <f>SUM(I88:I92)</f>
        <v>812.9</v>
      </c>
      <c r="J93" s="34">
        <f>SUM(J87:J92)</f>
        <v>2.58</v>
      </c>
      <c r="K93" s="34"/>
      <c r="L93" s="4" t="s">
        <v>89</v>
      </c>
      <c r="M93" s="19">
        <f>100/I104*I93</f>
        <v>36.295039514220662</v>
      </c>
    </row>
    <row r="94" spans="2:13" ht="18" x14ac:dyDescent="0.35">
      <c r="B94" s="13" t="s">
        <v>78</v>
      </c>
      <c r="C94" s="11" t="s">
        <v>170</v>
      </c>
      <c r="D94" s="12">
        <v>53</v>
      </c>
      <c r="E94" s="12">
        <v>53</v>
      </c>
      <c r="F94" s="12">
        <v>1</v>
      </c>
      <c r="G94" s="12">
        <v>0.4</v>
      </c>
      <c r="H94" s="12">
        <v>2.2999999999999998</v>
      </c>
      <c r="I94" s="12">
        <v>21</v>
      </c>
      <c r="J94" s="12">
        <v>5</v>
      </c>
      <c r="K94" s="12">
        <v>71</v>
      </c>
      <c r="L94" s="10" t="s">
        <v>90</v>
      </c>
      <c r="M94" s="5"/>
    </row>
    <row r="95" spans="2:13" ht="36" x14ac:dyDescent="0.35">
      <c r="B95" s="13"/>
      <c r="C95" s="11" t="s">
        <v>91</v>
      </c>
      <c r="D95" s="12">
        <v>250</v>
      </c>
      <c r="E95" s="12">
        <v>350</v>
      </c>
      <c r="F95" s="12">
        <v>3.3</v>
      </c>
      <c r="G95" s="12">
        <v>2.48</v>
      </c>
      <c r="H95" s="12">
        <v>2.48</v>
      </c>
      <c r="I95" s="12">
        <v>281.60000000000002</v>
      </c>
      <c r="J95" s="12">
        <v>13.26</v>
      </c>
      <c r="K95" s="12">
        <v>82</v>
      </c>
      <c r="L95" s="4" t="s">
        <v>92</v>
      </c>
      <c r="M95" s="5"/>
    </row>
    <row r="96" spans="2:13" ht="18" x14ac:dyDescent="0.35">
      <c r="B96" s="13"/>
      <c r="C96" s="11" t="s">
        <v>243</v>
      </c>
      <c r="D96" s="12">
        <v>100</v>
      </c>
      <c r="E96" s="12">
        <v>100</v>
      </c>
      <c r="F96" s="12">
        <v>22.6</v>
      </c>
      <c r="G96" s="12">
        <v>17</v>
      </c>
      <c r="H96" s="12">
        <v>7</v>
      </c>
      <c r="I96" s="12">
        <v>244</v>
      </c>
      <c r="J96" s="12">
        <v>1.4</v>
      </c>
      <c r="K96" s="12">
        <v>288</v>
      </c>
      <c r="L96" s="10" t="s">
        <v>93</v>
      </c>
      <c r="M96" s="5"/>
    </row>
    <row r="97" spans="2:13" ht="18" x14ac:dyDescent="0.35">
      <c r="B97" s="13"/>
      <c r="C97" s="11" t="s">
        <v>85</v>
      </c>
      <c r="D97" s="3">
        <v>150</v>
      </c>
      <c r="E97" s="3">
        <v>200</v>
      </c>
      <c r="F97" s="3">
        <v>4.8</v>
      </c>
      <c r="G97" s="3">
        <v>5.76</v>
      </c>
      <c r="H97" s="3">
        <v>50.04</v>
      </c>
      <c r="I97" s="3">
        <v>284</v>
      </c>
      <c r="J97" s="3">
        <v>0</v>
      </c>
      <c r="K97" s="3">
        <v>302</v>
      </c>
      <c r="L97" s="4" t="s">
        <v>57</v>
      </c>
      <c r="M97" s="5"/>
    </row>
    <row r="98" spans="2:13" ht="18" x14ac:dyDescent="0.35">
      <c r="B98" s="13"/>
      <c r="C98" s="11" t="s">
        <v>107</v>
      </c>
      <c r="D98" s="3">
        <v>200</v>
      </c>
      <c r="E98" s="3">
        <v>200</v>
      </c>
      <c r="F98" s="3">
        <v>0.51</v>
      </c>
      <c r="G98" s="3">
        <v>0</v>
      </c>
      <c r="H98" s="3">
        <v>25.23</v>
      </c>
      <c r="I98" s="3">
        <v>103</v>
      </c>
      <c r="J98" s="3" t="s">
        <v>58</v>
      </c>
      <c r="K98" s="3">
        <v>349</v>
      </c>
      <c r="L98" s="10" t="s">
        <v>59</v>
      </c>
      <c r="M98" s="5"/>
    </row>
    <row r="99" spans="2:13" ht="18" x14ac:dyDescent="0.35">
      <c r="B99" s="13"/>
      <c r="C99" s="9" t="s">
        <v>22</v>
      </c>
      <c r="D99" s="3">
        <v>80</v>
      </c>
      <c r="E99" s="3">
        <v>120</v>
      </c>
      <c r="F99" s="3">
        <v>8</v>
      </c>
      <c r="G99" s="3">
        <v>1</v>
      </c>
      <c r="H99" s="3">
        <v>40</v>
      </c>
      <c r="I99" s="3">
        <v>188</v>
      </c>
      <c r="J99" s="21"/>
      <c r="K99" s="3" t="s">
        <v>36</v>
      </c>
      <c r="L99" s="4" t="s">
        <v>37</v>
      </c>
      <c r="M99" s="5"/>
    </row>
    <row r="100" spans="2:13" ht="18" x14ac:dyDescent="0.35">
      <c r="B100" s="13"/>
      <c r="C100" s="17" t="s">
        <v>38</v>
      </c>
      <c r="D100" s="34"/>
      <c r="E100" s="34"/>
      <c r="F100" s="34">
        <f>SUM(F94:F99)</f>
        <v>40.21</v>
      </c>
      <c r="G100" s="34">
        <f>SUM(G94:G99)</f>
        <v>26.64</v>
      </c>
      <c r="H100" s="34">
        <f>SUM(H94:H99)</f>
        <v>127.05</v>
      </c>
      <c r="I100" s="34">
        <f>SUM(I94:I99)</f>
        <v>1121.5999999999999</v>
      </c>
      <c r="J100" s="34"/>
      <c r="K100" s="34"/>
      <c r="L100" s="10"/>
      <c r="M100" s="19">
        <f>100/I104*I100</f>
        <v>50.078135464571155</v>
      </c>
    </row>
    <row r="101" spans="2:13" ht="18" x14ac:dyDescent="0.35">
      <c r="B101" s="13" t="s">
        <v>84</v>
      </c>
      <c r="C101" s="9" t="s">
        <v>171</v>
      </c>
      <c r="D101" s="12">
        <v>50</v>
      </c>
      <c r="E101" s="12">
        <v>50</v>
      </c>
      <c r="F101" s="12">
        <v>1.6</v>
      </c>
      <c r="G101" s="12">
        <v>1.4</v>
      </c>
      <c r="H101" s="12">
        <v>40.049999999999997</v>
      </c>
      <c r="I101" s="12">
        <v>179.2</v>
      </c>
      <c r="J101" s="12"/>
      <c r="K101" s="12" t="s">
        <v>23</v>
      </c>
      <c r="L101" s="4" t="s">
        <v>151</v>
      </c>
      <c r="M101" s="22"/>
    </row>
    <row r="102" spans="2:13" ht="18" x14ac:dyDescent="0.35">
      <c r="B102" s="13"/>
      <c r="C102" s="11" t="s">
        <v>209</v>
      </c>
      <c r="D102" s="3">
        <v>200</v>
      </c>
      <c r="E102" s="3">
        <v>200</v>
      </c>
      <c r="F102" s="16">
        <v>0.38</v>
      </c>
      <c r="G102" s="3">
        <v>0.17</v>
      </c>
      <c r="H102" s="3">
        <v>20.350000000000001</v>
      </c>
      <c r="I102" s="3">
        <v>126</v>
      </c>
      <c r="J102" s="3">
        <v>156</v>
      </c>
      <c r="K102" s="3">
        <v>388</v>
      </c>
      <c r="L102" s="10" t="s">
        <v>41</v>
      </c>
      <c r="M102" s="5"/>
    </row>
    <row r="103" spans="2:13" ht="18" x14ac:dyDescent="0.35">
      <c r="B103" s="13"/>
      <c r="C103" s="17" t="s">
        <v>42</v>
      </c>
      <c r="D103" s="34"/>
      <c r="E103" s="34"/>
      <c r="F103" s="34">
        <f>SUM(F101:F102)</f>
        <v>1.98</v>
      </c>
      <c r="G103" s="34">
        <f>SUM(G101:G102)</f>
        <v>1.5699999999999998</v>
      </c>
      <c r="H103" s="34">
        <f>SUM(H101:H102)</f>
        <v>60.4</v>
      </c>
      <c r="I103" s="34">
        <f>SUM(I101:I102)</f>
        <v>305.2</v>
      </c>
      <c r="J103" s="34"/>
      <c r="K103" s="34"/>
      <c r="L103" s="10"/>
      <c r="M103" s="19">
        <f>100/I104*I103</f>
        <v>13.6268250212082</v>
      </c>
    </row>
    <row r="104" spans="2:13" ht="36" x14ac:dyDescent="0.35">
      <c r="B104" s="25" t="s">
        <v>96</v>
      </c>
      <c r="C104" s="26"/>
      <c r="D104" s="30">
        <f>SUM(D88:D103)</f>
        <v>1423</v>
      </c>
      <c r="E104" s="30">
        <f>SUM(E88:E103)</f>
        <v>1703</v>
      </c>
      <c r="F104" s="30">
        <f>SUM(F103,F100,F93)</f>
        <v>67.78</v>
      </c>
      <c r="G104" s="30">
        <f>SUM(G103,G100,G93)</f>
        <v>63.47</v>
      </c>
      <c r="H104" s="30">
        <f>SUM(H103,H100,H93)</f>
        <v>285.45999999999998</v>
      </c>
      <c r="I104" s="30">
        <f>SUM(I103,I100,I93)</f>
        <v>2239.6999999999998</v>
      </c>
      <c r="J104" s="30">
        <f>SUM(J88:J103)</f>
        <v>180.82</v>
      </c>
      <c r="K104" s="30">
        <f>SUM(K88:K103)</f>
        <v>1993</v>
      </c>
      <c r="L104" s="10"/>
      <c r="M104" s="8"/>
    </row>
    <row r="105" spans="2:13" ht="36" x14ac:dyDescent="0.35">
      <c r="B105" s="2"/>
      <c r="C105" s="9" t="s">
        <v>45</v>
      </c>
      <c r="D105" s="12"/>
      <c r="E105" s="12"/>
      <c r="F105" s="12">
        <v>1</v>
      </c>
      <c r="G105" s="12">
        <v>1</v>
      </c>
      <c r="H105" s="12">
        <v>4</v>
      </c>
      <c r="I105" s="12"/>
      <c r="J105" s="12"/>
      <c r="K105" s="12"/>
      <c r="L105" s="4"/>
      <c r="M105" s="5"/>
    </row>
    <row r="106" spans="2:13" ht="18" x14ac:dyDescent="0.35">
      <c r="B106" s="35" t="s">
        <v>97</v>
      </c>
      <c r="C106" s="28"/>
      <c r="D106" s="37"/>
      <c r="E106" s="37"/>
      <c r="F106" s="37"/>
      <c r="G106" s="37"/>
      <c r="H106" s="37"/>
      <c r="I106" s="37"/>
      <c r="J106" s="37"/>
      <c r="K106" s="37"/>
      <c r="L106" s="10"/>
      <c r="M106" s="8"/>
    </row>
    <row r="107" spans="2:13" ht="18" x14ac:dyDescent="0.35">
      <c r="B107" s="13" t="s">
        <v>98</v>
      </c>
      <c r="C107" s="9"/>
      <c r="D107" s="3">
        <v>10</v>
      </c>
      <c r="E107" s="3">
        <v>10</v>
      </c>
      <c r="F107" s="3">
        <v>0</v>
      </c>
      <c r="G107" s="3">
        <v>8.1999999999999993</v>
      </c>
      <c r="H107" s="3">
        <v>0.1</v>
      </c>
      <c r="I107" s="12">
        <v>75</v>
      </c>
      <c r="J107" s="3">
        <v>0</v>
      </c>
      <c r="K107" s="3">
        <v>14</v>
      </c>
      <c r="L107" s="4" t="s">
        <v>16</v>
      </c>
      <c r="M107" s="22"/>
    </row>
    <row r="108" spans="2:13" ht="36" x14ac:dyDescent="0.35">
      <c r="B108" s="13"/>
      <c r="C108" s="9" t="s">
        <v>196</v>
      </c>
      <c r="D108" s="3">
        <v>70</v>
      </c>
      <c r="E108" s="3">
        <v>80</v>
      </c>
      <c r="F108" s="3">
        <v>10.199999999999999</v>
      </c>
      <c r="G108" s="3">
        <v>5.0999999999999996</v>
      </c>
      <c r="H108" s="3">
        <v>11.2</v>
      </c>
      <c r="I108" s="3">
        <v>204.8</v>
      </c>
      <c r="J108" s="3">
        <v>2.6</v>
      </c>
      <c r="K108" s="3" t="s">
        <v>197</v>
      </c>
      <c r="L108" s="4"/>
      <c r="M108" s="22"/>
    </row>
    <row r="109" spans="2:13" ht="18" x14ac:dyDescent="0.35">
      <c r="B109" s="13"/>
      <c r="C109" s="11"/>
      <c r="D109" s="12">
        <v>220</v>
      </c>
      <c r="E109" s="12">
        <v>250</v>
      </c>
      <c r="F109" s="12">
        <v>14</v>
      </c>
      <c r="G109" s="12">
        <v>12.5</v>
      </c>
      <c r="H109" s="12">
        <v>67.099999999999994</v>
      </c>
      <c r="I109" s="12">
        <v>438.6</v>
      </c>
      <c r="J109" s="12">
        <v>0</v>
      </c>
      <c r="K109" s="12">
        <v>349</v>
      </c>
      <c r="L109" s="4" t="s">
        <v>69</v>
      </c>
      <c r="M109" s="5"/>
    </row>
    <row r="110" spans="2:13" ht="18" x14ac:dyDescent="0.35">
      <c r="B110" s="13"/>
      <c r="C110" s="9" t="s">
        <v>139</v>
      </c>
      <c r="D110" s="3">
        <v>200</v>
      </c>
      <c r="E110" s="3">
        <v>200</v>
      </c>
      <c r="F110" s="3">
        <v>1.4</v>
      </c>
      <c r="G110" s="3">
        <v>16.399999999999999</v>
      </c>
      <c r="H110" s="3">
        <v>16.399999999999999</v>
      </c>
      <c r="I110" s="3">
        <v>86</v>
      </c>
      <c r="J110" s="3">
        <v>0</v>
      </c>
      <c r="K110" s="3">
        <v>945</v>
      </c>
      <c r="L110" s="4" t="s">
        <v>148</v>
      </c>
      <c r="M110" s="5"/>
    </row>
    <row r="111" spans="2:13" ht="18" x14ac:dyDescent="0.35">
      <c r="B111" s="13"/>
      <c r="C111" s="9" t="s">
        <v>22</v>
      </c>
      <c r="D111" s="3"/>
      <c r="E111" s="3">
        <v>35</v>
      </c>
      <c r="F111" s="16">
        <v>2.8</v>
      </c>
      <c r="G111" s="3">
        <v>0.02</v>
      </c>
      <c r="H111" s="3">
        <v>17.149999999999999</v>
      </c>
      <c r="I111" s="3">
        <v>82.25</v>
      </c>
      <c r="J111" s="3"/>
      <c r="K111" s="3" t="s">
        <v>23</v>
      </c>
      <c r="L111" s="4" t="s">
        <v>24</v>
      </c>
      <c r="M111" s="5"/>
    </row>
    <row r="112" spans="2:13" ht="18" x14ac:dyDescent="0.35">
      <c r="B112" s="13"/>
      <c r="C112" s="17" t="s">
        <v>99</v>
      </c>
      <c r="D112" s="34"/>
      <c r="E112" s="34"/>
      <c r="F112" s="39">
        <f>SUM(F107:F111)</f>
        <v>28.4</v>
      </c>
      <c r="G112" s="34">
        <f>SUM(G107:G111)</f>
        <v>42.22</v>
      </c>
      <c r="H112" s="34">
        <f>SUM(H107:H111)</f>
        <v>111.94999999999999</v>
      </c>
      <c r="I112" s="34">
        <f>SUM(I107:I111)</f>
        <v>886.65000000000009</v>
      </c>
      <c r="J112" s="34">
        <f>SUM(J107:J111)</f>
        <v>2.6</v>
      </c>
      <c r="K112" s="34"/>
      <c r="L112" s="10"/>
      <c r="M112" s="19">
        <f>100/I124*I112</f>
        <v>96.062795913281832</v>
      </c>
    </row>
    <row r="113" spans="2:13" ht="18" x14ac:dyDescent="0.35">
      <c r="B113" s="13" t="s">
        <v>78</v>
      </c>
      <c r="C113" s="11"/>
      <c r="D113" s="12">
        <v>100</v>
      </c>
      <c r="E113" s="12">
        <v>100</v>
      </c>
      <c r="F113" s="12">
        <v>2.6</v>
      </c>
      <c r="G113" s="12">
        <v>5</v>
      </c>
      <c r="H113" s="12">
        <v>3.13</v>
      </c>
      <c r="I113" s="12">
        <v>69.33</v>
      </c>
      <c r="J113" s="12">
        <v>15.87</v>
      </c>
      <c r="K113" s="12">
        <v>45</v>
      </c>
      <c r="L113" s="4" t="s">
        <v>51</v>
      </c>
      <c r="M113" s="5"/>
    </row>
    <row r="114" spans="2:13" ht="36" x14ac:dyDescent="0.35">
      <c r="B114" s="13"/>
      <c r="C114" s="11" t="s">
        <v>100</v>
      </c>
      <c r="D114" s="12">
        <v>250</v>
      </c>
      <c r="E114" s="12">
        <v>350</v>
      </c>
      <c r="F114" s="12">
        <v>8.33</v>
      </c>
      <c r="G114" s="12">
        <v>12.4</v>
      </c>
      <c r="H114" s="12">
        <v>21.62</v>
      </c>
      <c r="I114" s="12">
        <v>261.36</v>
      </c>
      <c r="J114" s="12">
        <v>16.39</v>
      </c>
      <c r="K114" s="12">
        <v>104</v>
      </c>
      <c r="L114" s="10" t="s">
        <v>101</v>
      </c>
      <c r="M114" s="5"/>
    </row>
    <row r="115" spans="2:13" ht="18" x14ac:dyDescent="0.35">
      <c r="B115" s="13"/>
      <c r="C115" s="9" t="s">
        <v>172</v>
      </c>
      <c r="D115" s="3">
        <v>90</v>
      </c>
      <c r="E115" s="3">
        <v>100</v>
      </c>
      <c r="F115" s="16">
        <v>10.09</v>
      </c>
      <c r="G115" s="3">
        <v>8.67</v>
      </c>
      <c r="H115" s="3">
        <v>9.25</v>
      </c>
      <c r="I115" s="3">
        <v>155</v>
      </c>
      <c r="J115" s="3">
        <v>0.56000000000000005</v>
      </c>
      <c r="K115" s="3">
        <v>268</v>
      </c>
      <c r="L115" s="4" t="s">
        <v>30</v>
      </c>
      <c r="M115" s="5"/>
    </row>
    <row r="116" spans="2:13" ht="18" x14ac:dyDescent="0.35">
      <c r="B116" s="13"/>
      <c r="C116" s="9"/>
      <c r="D116" s="20">
        <v>30</v>
      </c>
      <c r="E116" s="20">
        <v>40</v>
      </c>
      <c r="F116" s="3">
        <v>0.44</v>
      </c>
      <c r="G116" s="3">
        <v>0.8</v>
      </c>
      <c r="H116" s="3">
        <v>2.48</v>
      </c>
      <c r="I116" s="16">
        <v>19.2</v>
      </c>
      <c r="J116" s="3">
        <v>0.28000000000000003</v>
      </c>
      <c r="K116" s="3">
        <v>333</v>
      </c>
      <c r="L116" s="10" t="s">
        <v>32</v>
      </c>
      <c r="M116" s="5"/>
    </row>
    <row r="117" spans="2:13" ht="18" x14ac:dyDescent="0.35">
      <c r="B117" s="13"/>
      <c r="C117" s="9"/>
      <c r="D117" s="3"/>
      <c r="E117" s="3">
        <v>180</v>
      </c>
      <c r="F117" s="3">
        <v>9.31</v>
      </c>
      <c r="G117" s="3">
        <v>10.72</v>
      </c>
      <c r="H117" s="3">
        <v>45.72</v>
      </c>
      <c r="I117" s="3">
        <v>210</v>
      </c>
      <c r="J117" s="3">
        <v>0</v>
      </c>
      <c r="K117" s="3">
        <v>0.30299999999999999</v>
      </c>
      <c r="L117" s="4" t="s">
        <v>33</v>
      </c>
      <c r="M117" s="5"/>
    </row>
    <row r="118" spans="2:13" ht="18" x14ac:dyDescent="0.35">
      <c r="B118" s="13"/>
      <c r="C118" s="9" t="s">
        <v>94</v>
      </c>
      <c r="D118" s="3">
        <v>200</v>
      </c>
      <c r="E118" s="3">
        <v>200</v>
      </c>
      <c r="F118" s="3">
        <v>1.2</v>
      </c>
      <c r="G118" s="3">
        <v>0</v>
      </c>
      <c r="H118" s="3">
        <v>27.6</v>
      </c>
      <c r="I118" s="3">
        <v>111</v>
      </c>
      <c r="J118" s="3">
        <v>0.92</v>
      </c>
      <c r="K118" s="3">
        <v>350</v>
      </c>
      <c r="L118" s="10" t="s">
        <v>34</v>
      </c>
      <c r="M118" s="5"/>
    </row>
    <row r="119" spans="2:13" ht="18" x14ac:dyDescent="0.35">
      <c r="B119" s="13"/>
      <c r="C119" s="9" t="s">
        <v>22</v>
      </c>
      <c r="D119" s="3">
        <v>80</v>
      </c>
      <c r="E119" s="3">
        <v>120</v>
      </c>
      <c r="F119" s="3">
        <v>8</v>
      </c>
      <c r="G119" s="3">
        <v>1</v>
      </c>
      <c r="H119" s="3">
        <v>40</v>
      </c>
      <c r="I119" s="3">
        <v>188</v>
      </c>
      <c r="J119" s="21"/>
      <c r="K119" s="3" t="s">
        <v>36</v>
      </c>
      <c r="L119" s="4" t="s">
        <v>37</v>
      </c>
      <c r="M119" s="5"/>
    </row>
    <row r="120" spans="2:13" ht="18" x14ac:dyDescent="0.35">
      <c r="B120" s="13"/>
      <c r="C120" s="17" t="s">
        <v>102</v>
      </c>
      <c r="D120" s="34"/>
      <c r="E120" s="34"/>
      <c r="F120" s="34">
        <f>SUM(F114:F119)</f>
        <v>37.370000000000005</v>
      </c>
      <c r="G120" s="34">
        <f>SUM(G114:G119)</f>
        <v>33.590000000000003</v>
      </c>
      <c r="H120" s="34">
        <f>SUM(H114:H119)</f>
        <v>146.66999999999999</v>
      </c>
      <c r="I120" s="34">
        <f>SUM(I114:I119)</f>
        <v>944.56</v>
      </c>
      <c r="J120" s="34">
        <f>SUM(J114:J119)</f>
        <v>18.150000000000002</v>
      </c>
      <c r="K120" s="34"/>
      <c r="L120" s="10"/>
      <c r="M120" s="19">
        <f>100/I124*I120</f>
        <v>102.33697006468108</v>
      </c>
    </row>
    <row r="121" spans="2:13" ht="18" x14ac:dyDescent="0.35">
      <c r="B121" s="13" t="s">
        <v>84</v>
      </c>
      <c r="C121" s="11" t="s">
        <v>173</v>
      </c>
      <c r="D121" s="12">
        <v>90</v>
      </c>
      <c r="E121" s="12">
        <v>90</v>
      </c>
      <c r="F121" s="12">
        <v>10</v>
      </c>
      <c r="G121" s="12">
        <v>15</v>
      </c>
      <c r="H121" s="12">
        <v>95</v>
      </c>
      <c r="I121" s="12">
        <v>271</v>
      </c>
      <c r="J121" s="12">
        <v>0.6</v>
      </c>
      <c r="K121" s="12">
        <v>112</v>
      </c>
      <c r="L121" s="4" t="s">
        <v>74</v>
      </c>
      <c r="M121" s="5"/>
    </row>
    <row r="122" spans="2:13" ht="18" x14ac:dyDescent="0.35">
      <c r="B122" s="13"/>
      <c r="C122" s="11" t="s">
        <v>210</v>
      </c>
      <c r="D122" s="12">
        <v>200</v>
      </c>
      <c r="E122" s="12">
        <v>200</v>
      </c>
      <c r="F122" s="12">
        <v>0</v>
      </c>
      <c r="G122" s="12">
        <v>0</v>
      </c>
      <c r="H122" s="12">
        <v>13</v>
      </c>
      <c r="I122" s="12">
        <v>49.8</v>
      </c>
      <c r="J122" s="12">
        <v>0.69</v>
      </c>
      <c r="K122" s="12" t="s">
        <v>211</v>
      </c>
      <c r="L122" s="10" t="s">
        <v>147</v>
      </c>
      <c r="M122" s="5"/>
    </row>
    <row r="123" spans="2:13" ht="18" x14ac:dyDescent="0.35">
      <c r="B123" s="13"/>
      <c r="C123" s="17" t="s">
        <v>42</v>
      </c>
      <c r="D123" s="34"/>
      <c r="E123" s="34"/>
      <c r="F123" s="39">
        <f>SUM(F121:F122)</f>
        <v>10</v>
      </c>
      <c r="G123" s="34">
        <f>SUM(G121:G122)</f>
        <v>15</v>
      </c>
      <c r="H123" s="34">
        <f>SUM(H121:H122)</f>
        <v>108</v>
      </c>
      <c r="I123" s="34">
        <f>SUM(I121:I122)</f>
        <v>320.8</v>
      </c>
      <c r="J123" s="34"/>
      <c r="K123" s="34"/>
      <c r="L123" s="10"/>
      <c r="M123" s="19">
        <f>100/I124*I123</f>
        <v>34.756606247088264</v>
      </c>
    </row>
    <row r="124" spans="2:13" ht="36" x14ac:dyDescent="0.35">
      <c r="B124" s="25" t="s">
        <v>103</v>
      </c>
      <c r="C124" s="26"/>
      <c r="D124" s="30">
        <f>SUM(D107:D123)</f>
        <v>1540</v>
      </c>
      <c r="E124" s="30">
        <f>SUM(E107:E123)</f>
        <v>1955</v>
      </c>
      <c r="F124" s="40">
        <f>SUM(D124:E124)</f>
        <v>3495</v>
      </c>
      <c r="G124" s="40">
        <f>SUM(G107:G123)</f>
        <v>186.62</v>
      </c>
      <c r="H124" s="40">
        <f>SUM(H107:H123)</f>
        <v>736.37</v>
      </c>
      <c r="I124" s="40">
        <f>SUM(G124:H124)</f>
        <v>922.99</v>
      </c>
      <c r="J124" s="40">
        <f>SUM(J121:J123)</f>
        <v>1.29</v>
      </c>
      <c r="K124" s="30">
        <f>SUM(K107:K123)</f>
        <v>2520.3029999999999</v>
      </c>
      <c r="L124" s="10"/>
      <c r="M124" s="8"/>
    </row>
    <row r="125" spans="2:13" ht="36" x14ac:dyDescent="0.35">
      <c r="B125" s="2"/>
      <c r="C125" s="9" t="s">
        <v>45</v>
      </c>
      <c r="D125" s="12"/>
      <c r="E125" s="12"/>
      <c r="F125" s="12">
        <v>1</v>
      </c>
      <c r="G125" s="12">
        <v>1</v>
      </c>
      <c r="H125" s="12">
        <v>4</v>
      </c>
      <c r="I125" s="12"/>
      <c r="J125" s="12"/>
      <c r="K125" s="12"/>
      <c r="L125" s="4"/>
      <c r="M125" s="5"/>
    </row>
    <row r="126" spans="2:13" ht="18" x14ac:dyDescent="0.35">
      <c r="B126" s="35" t="s">
        <v>104</v>
      </c>
      <c r="C126" s="36"/>
      <c r="D126" s="37"/>
      <c r="E126" s="37"/>
      <c r="F126" s="37"/>
      <c r="G126" s="37"/>
      <c r="H126" s="37"/>
      <c r="I126" s="37"/>
      <c r="J126" s="37"/>
      <c r="K126" s="37"/>
      <c r="L126" s="10"/>
      <c r="M126" s="8"/>
    </row>
    <row r="127" spans="2:13" ht="18" x14ac:dyDescent="0.35">
      <c r="B127" s="13" t="s">
        <v>98</v>
      </c>
      <c r="C127" s="9" t="s">
        <v>15</v>
      </c>
      <c r="D127" s="3">
        <v>10</v>
      </c>
      <c r="E127" s="3">
        <v>10</v>
      </c>
      <c r="F127" s="3">
        <v>0</v>
      </c>
      <c r="G127" s="3">
        <v>8.1999999999999993</v>
      </c>
      <c r="H127" s="3">
        <v>0.1</v>
      </c>
      <c r="I127" s="12">
        <v>75</v>
      </c>
      <c r="J127" s="3">
        <v>0</v>
      </c>
      <c r="K127" s="3">
        <v>14</v>
      </c>
      <c r="L127" s="4" t="s">
        <v>18</v>
      </c>
      <c r="M127" s="5"/>
    </row>
    <row r="128" spans="2:13" ht="18" x14ac:dyDescent="0.35">
      <c r="B128" s="13"/>
      <c r="C128" s="11"/>
      <c r="D128" s="12">
        <v>15</v>
      </c>
      <c r="E128" s="12">
        <v>20</v>
      </c>
      <c r="F128" s="12">
        <v>4.6399999999999997</v>
      </c>
      <c r="G128" s="12">
        <v>5.9</v>
      </c>
      <c r="H128" s="12">
        <v>0</v>
      </c>
      <c r="I128" s="12">
        <v>72.8</v>
      </c>
      <c r="J128" s="12">
        <v>0.14000000000000001</v>
      </c>
      <c r="K128" s="12">
        <v>15</v>
      </c>
      <c r="L128" s="4" t="s">
        <v>18</v>
      </c>
      <c r="M128" s="5"/>
    </row>
    <row r="129" spans="2:13" ht="18" x14ac:dyDescent="0.35">
      <c r="B129" s="13"/>
      <c r="C129" s="9" t="s">
        <v>174</v>
      </c>
      <c r="D129" s="14">
        <v>220</v>
      </c>
      <c r="E129" s="12">
        <v>250</v>
      </c>
      <c r="F129" s="15">
        <v>6.5</v>
      </c>
      <c r="G129" s="12">
        <v>10.199999999999999</v>
      </c>
      <c r="H129" s="12">
        <v>38.6</v>
      </c>
      <c r="I129" s="12">
        <v>271.39999999999998</v>
      </c>
      <c r="J129" s="12"/>
      <c r="K129" s="12">
        <v>173</v>
      </c>
      <c r="L129" s="4" t="s">
        <v>69</v>
      </c>
      <c r="M129" s="5"/>
    </row>
    <row r="130" spans="2:13" ht="18" x14ac:dyDescent="0.35">
      <c r="B130" s="13"/>
      <c r="C130" s="9" t="s">
        <v>20</v>
      </c>
      <c r="D130" s="3">
        <v>200</v>
      </c>
      <c r="E130" s="3">
        <v>200</v>
      </c>
      <c r="F130" s="3">
        <v>3.52</v>
      </c>
      <c r="G130" s="3">
        <v>3.72</v>
      </c>
      <c r="H130" s="3">
        <v>25.49</v>
      </c>
      <c r="I130" s="3">
        <v>145.19999999999999</v>
      </c>
      <c r="J130" s="3">
        <v>1.3</v>
      </c>
      <c r="K130" s="3">
        <v>959</v>
      </c>
      <c r="L130" s="10" t="s">
        <v>21</v>
      </c>
      <c r="M130" s="5"/>
    </row>
    <row r="131" spans="2:13" ht="18" x14ac:dyDescent="0.35">
      <c r="B131" s="13"/>
      <c r="C131" s="9" t="s">
        <v>22</v>
      </c>
      <c r="D131" s="3">
        <v>60</v>
      </c>
      <c r="E131" s="3">
        <v>100</v>
      </c>
      <c r="F131" s="16">
        <v>8</v>
      </c>
      <c r="G131" s="3">
        <v>0.8</v>
      </c>
      <c r="H131" s="3">
        <v>49.2</v>
      </c>
      <c r="I131" s="3">
        <v>235</v>
      </c>
      <c r="J131" s="3"/>
      <c r="K131" s="3" t="s">
        <v>23</v>
      </c>
      <c r="L131" s="4" t="s">
        <v>24</v>
      </c>
      <c r="M131" s="5"/>
    </row>
    <row r="132" spans="2:13" ht="18" x14ac:dyDescent="0.35">
      <c r="B132" s="13"/>
      <c r="C132" s="45" t="s">
        <v>25</v>
      </c>
      <c r="D132" s="34"/>
      <c r="E132" s="34"/>
      <c r="F132" s="34">
        <f>SUM(F127:F131)</f>
        <v>22.66</v>
      </c>
      <c r="G132" s="34">
        <f>SUM(G127:G131)</f>
        <v>28.819999999999997</v>
      </c>
      <c r="H132" s="34">
        <f>SUM(H127:H131)</f>
        <v>113.39</v>
      </c>
      <c r="I132" s="34">
        <f>SUM(I127:I131)</f>
        <v>799.4</v>
      </c>
      <c r="J132" s="34">
        <f>SUM(J127:J131)</f>
        <v>1.44</v>
      </c>
      <c r="K132" s="34"/>
      <c r="L132" s="10"/>
      <c r="M132" s="19">
        <f>100/I143*I132</f>
        <v>33.745192977420189</v>
      </c>
    </row>
    <row r="133" spans="2:13" ht="18" x14ac:dyDescent="0.35">
      <c r="B133" s="13" t="s">
        <v>78</v>
      </c>
      <c r="C133" s="9"/>
      <c r="D133" s="3">
        <v>70</v>
      </c>
      <c r="E133" s="3">
        <v>80</v>
      </c>
      <c r="F133" s="3">
        <v>1.04</v>
      </c>
      <c r="G133" s="16">
        <v>10.07</v>
      </c>
      <c r="H133" s="3">
        <v>8.75</v>
      </c>
      <c r="I133" s="3">
        <v>128</v>
      </c>
      <c r="J133" s="3">
        <v>4</v>
      </c>
      <c r="K133" s="3">
        <v>62</v>
      </c>
      <c r="L133" s="4" t="s">
        <v>105</v>
      </c>
      <c r="M133" s="5"/>
    </row>
    <row r="134" spans="2:13" ht="18" x14ac:dyDescent="0.35">
      <c r="B134" s="13"/>
      <c r="C134" s="46" t="s">
        <v>175</v>
      </c>
      <c r="D134" s="12">
        <v>250</v>
      </c>
      <c r="E134" s="12">
        <v>350</v>
      </c>
      <c r="F134" s="12">
        <v>16.63</v>
      </c>
      <c r="G134" s="12">
        <v>11.03</v>
      </c>
      <c r="H134" s="12">
        <v>24.96</v>
      </c>
      <c r="I134" s="12">
        <v>215.93</v>
      </c>
      <c r="J134" s="12">
        <v>15.03</v>
      </c>
      <c r="K134" s="12">
        <v>98</v>
      </c>
      <c r="L134" s="10" t="s">
        <v>106</v>
      </c>
      <c r="M134" s="5"/>
    </row>
    <row r="135" spans="2:13" ht="18" x14ac:dyDescent="0.35">
      <c r="B135" s="13"/>
      <c r="C135" s="11" t="s">
        <v>198</v>
      </c>
      <c r="D135" s="12">
        <v>90</v>
      </c>
      <c r="E135" s="12">
        <v>100</v>
      </c>
      <c r="F135" s="12">
        <v>15.02</v>
      </c>
      <c r="G135" s="12">
        <v>13.25</v>
      </c>
      <c r="H135" s="12">
        <v>4.2</v>
      </c>
      <c r="I135" s="12">
        <v>333</v>
      </c>
      <c r="J135" s="12">
        <v>1.53</v>
      </c>
      <c r="K135" s="12">
        <v>246</v>
      </c>
      <c r="L135" s="4" t="s">
        <v>73</v>
      </c>
      <c r="M135" s="5"/>
    </row>
    <row r="136" spans="2:13" ht="18" x14ac:dyDescent="0.35">
      <c r="B136" s="13"/>
      <c r="C136" s="11" t="s">
        <v>85</v>
      </c>
      <c r="D136" s="12">
        <v>150</v>
      </c>
      <c r="E136" s="12">
        <v>200</v>
      </c>
      <c r="F136" s="12">
        <v>5.94</v>
      </c>
      <c r="G136" s="12">
        <v>5.8</v>
      </c>
      <c r="H136" s="12">
        <v>42.2</v>
      </c>
      <c r="I136" s="12">
        <v>244.8</v>
      </c>
      <c r="J136" s="12"/>
      <c r="K136" s="12">
        <v>302</v>
      </c>
      <c r="L136" s="4" t="s">
        <v>57</v>
      </c>
      <c r="M136" s="5"/>
    </row>
    <row r="137" spans="2:13" ht="18" x14ac:dyDescent="0.35">
      <c r="B137" s="13"/>
      <c r="C137" s="11" t="s">
        <v>176</v>
      </c>
      <c r="D137" s="3">
        <v>200</v>
      </c>
      <c r="E137" s="3">
        <v>200</v>
      </c>
      <c r="F137" s="3">
        <v>0.2</v>
      </c>
      <c r="G137" s="3">
        <v>0.2</v>
      </c>
      <c r="H137" s="3">
        <v>22.3</v>
      </c>
      <c r="I137" s="3">
        <v>110</v>
      </c>
      <c r="J137" s="3" t="s">
        <v>58</v>
      </c>
      <c r="K137" s="3">
        <v>859</v>
      </c>
      <c r="L137" s="4" t="s">
        <v>149</v>
      </c>
      <c r="M137" s="5"/>
    </row>
    <row r="138" spans="2:13" ht="18" x14ac:dyDescent="0.35">
      <c r="B138" s="13"/>
      <c r="C138" s="9" t="s">
        <v>22</v>
      </c>
      <c r="D138" s="3">
        <v>80</v>
      </c>
      <c r="E138" s="3">
        <v>120</v>
      </c>
      <c r="F138" s="3">
        <v>8</v>
      </c>
      <c r="G138" s="3">
        <v>1</v>
      </c>
      <c r="H138" s="3">
        <v>40</v>
      </c>
      <c r="I138" s="3">
        <v>188</v>
      </c>
      <c r="J138" s="21"/>
      <c r="K138" s="3" t="s">
        <v>36</v>
      </c>
      <c r="L138" s="10" t="s">
        <v>37</v>
      </c>
      <c r="M138" s="5"/>
    </row>
    <row r="139" spans="2:13" ht="18" x14ac:dyDescent="0.35">
      <c r="B139" s="13"/>
      <c r="C139" s="45" t="s">
        <v>38</v>
      </c>
      <c r="D139" s="34"/>
      <c r="E139" s="34"/>
      <c r="F139" s="34">
        <f>SUM(F133:F138)</f>
        <v>46.83</v>
      </c>
      <c r="G139" s="39">
        <f>SUM(G133:G138)</f>
        <v>41.35</v>
      </c>
      <c r="H139" s="34">
        <f>SUM(H133:H138)</f>
        <v>142.41000000000003</v>
      </c>
      <c r="I139" s="34">
        <f>SUM(I133:I138)</f>
        <v>1219.73</v>
      </c>
      <c r="J139" s="34">
        <f>SUM(J133:J138)</f>
        <v>20.560000000000002</v>
      </c>
      <c r="K139" s="34"/>
      <c r="L139" s="4"/>
      <c r="M139" s="19">
        <f>100/I143*I139</f>
        <v>51.488646773015667</v>
      </c>
    </row>
    <row r="140" spans="2:13" ht="18" x14ac:dyDescent="0.35">
      <c r="B140" s="13" t="s">
        <v>84</v>
      </c>
      <c r="C140" s="11" t="s">
        <v>199</v>
      </c>
      <c r="D140" s="3">
        <v>90</v>
      </c>
      <c r="E140" s="3">
        <v>90</v>
      </c>
      <c r="F140" s="3">
        <v>7.56</v>
      </c>
      <c r="G140" s="3">
        <v>13.4</v>
      </c>
      <c r="H140" s="3">
        <v>62.2</v>
      </c>
      <c r="I140" s="3">
        <v>257.8</v>
      </c>
      <c r="J140" s="3">
        <v>0</v>
      </c>
      <c r="K140" s="3"/>
      <c r="L140" s="4" t="s">
        <v>60</v>
      </c>
      <c r="M140" s="5"/>
    </row>
    <row r="141" spans="2:13" ht="18" x14ac:dyDescent="0.35">
      <c r="B141" s="13"/>
      <c r="C141" s="23" t="s">
        <v>207</v>
      </c>
      <c r="D141" s="12">
        <v>200</v>
      </c>
      <c r="E141" s="12">
        <v>200</v>
      </c>
      <c r="F141" s="12">
        <v>1</v>
      </c>
      <c r="G141" s="12">
        <v>0.2</v>
      </c>
      <c r="H141" s="12">
        <v>20.2</v>
      </c>
      <c r="I141" s="12">
        <v>92</v>
      </c>
      <c r="J141" s="12"/>
      <c r="K141" s="12" t="s">
        <v>23</v>
      </c>
      <c r="L141" s="10" t="s">
        <v>61</v>
      </c>
      <c r="M141" s="5"/>
    </row>
    <row r="142" spans="2:13" ht="18" x14ac:dyDescent="0.35">
      <c r="B142" s="13"/>
      <c r="C142" s="45" t="s">
        <v>42</v>
      </c>
      <c r="D142" s="34"/>
      <c r="E142" s="34"/>
      <c r="F142" s="34">
        <f>SUM(F140:F141)</f>
        <v>8.5599999999999987</v>
      </c>
      <c r="G142" s="34">
        <f>SUM(G140:G141)</f>
        <v>13.6</v>
      </c>
      <c r="H142" s="34">
        <f>SUM(H140:H141)</f>
        <v>82.4</v>
      </c>
      <c r="I142" s="34">
        <f>SUM(I140:I141)</f>
        <v>349.8</v>
      </c>
      <c r="J142" s="34">
        <f>SUM(J140:J141)</f>
        <v>0</v>
      </c>
      <c r="K142" s="34"/>
      <c r="L142" s="4"/>
      <c r="M142" s="19">
        <f>100/I143*I142</f>
        <v>14.76616024956415</v>
      </c>
    </row>
    <row r="143" spans="2:13" ht="36" x14ac:dyDescent="0.35">
      <c r="B143" s="25" t="s">
        <v>108</v>
      </c>
      <c r="C143" s="26"/>
      <c r="D143" s="30">
        <f>SUM(D127:D142)</f>
        <v>1635</v>
      </c>
      <c r="E143" s="30">
        <f>SUM(E127:E142)</f>
        <v>1920</v>
      </c>
      <c r="F143" s="30">
        <f>SUM(D143:E143)</f>
        <v>3555</v>
      </c>
      <c r="G143" s="40">
        <f>SUM(G142,G139,G132)</f>
        <v>83.77</v>
      </c>
      <c r="H143" s="30">
        <f>SUM(H142,H139,H132)</f>
        <v>338.20000000000005</v>
      </c>
      <c r="I143" s="30">
        <f>SUM(I142,I139,I132)</f>
        <v>2368.9299999999998</v>
      </c>
      <c r="J143" s="30">
        <f>SUM(J142,J139,J132)</f>
        <v>22.000000000000004</v>
      </c>
      <c r="K143" s="30">
        <f>SUM(K127:K142)</f>
        <v>2728</v>
      </c>
      <c r="L143" s="4"/>
      <c r="M143" s="8"/>
    </row>
    <row r="144" spans="2:13" ht="36" x14ac:dyDescent="0.35">
      <c r="B144" s="13"/>
      <c r="C144" s="9" t="s">
        <v>45</v>
      </c>
      <c r="D144" s="12"/>
      <c r="E144" s="12"/>
      <c r="F144" s="12">
        <v>1</v>
      </c>
      <c r="G144" s="12">
        <v>1</v>
      </c>
      <c r="H144" s="12">
        <v>4</v>
      </c>
      <c r="I144" s="12"/>
      <c r="J144" s="12"/>
      <c r="K144" s="12"/>
      <c r="L144" s="10"/>
      <c r="M144" s="5"/>
    </row>
    <row r="145" spans="2:13" ht="18" x14ac:dyDescent="0.35">
      <c r="B145" s="35" t="s">
        <v>109</v>
      </c>
      <c r="C145" s="36"/>
      <c r="D145" s="37"/>
      <c r="E145" s="37"/>
      <c r="F145" s="37"/>
      <c r="G145" s="37"/>
      <c r="H145" s="37"/>
      <c r="I145" s="37"/>
      <c r="J145" s="37"/>
      <c r="K145" s="37"/>
      <c r="L145" s="4"/>
      <c r="M145" s="38"/>
    </row>
    <row r="146" spans="2:13" ht="18" x14ac:dyDescent="0.35">
      <c r="B146" s="13" t="s">
        <v>98</v>
      </c>
      <c r="C146" s="9" t="s">
        <v>15</v>
      </c>
      <c r="D146" s="3">
        <v>10</v>
      </c>
      <c r="E146" s="3">
        <v>10</v>
      </c>
      <c r="F146" s="3">
        <v>0</v>
      </c>
      <c r="G146" s="3">
        <v>8.1999999999999993</v>
      </c>
      <c r="H146" s="3">
        <v>0.1</v>
      </c>
      <c r="I146" s="12">
        <v>75</v>
      </c>
      <c r="J146" s="3">
        <v>0</v>
      </c>
      <c r="K146" s="3">
        <v>14</v>
      </c>
      <c r="L146" s="10" t="s">
        <v>16</v>
      </c>
      <c r="M146" s="5"/>
    </row>
    <row r="147" spans="2:13" ht="18" x14ac:dyDescent="0.35">
      <c r="B147" s="13"/>
      <c r="C147" s="47"/>
      <c r="D147" s="42">
        <v>100</v>
      </c>
      <c r="E147" s="42">
        <v>100</v>
      </c>
      <c r="F147" s="42">
        <v>6.79</v>
      </c>
      <c r="G147" s="42">
        <v>9.1999999999999993</v>
      </c>
      <c r="H147" s="42">
        <v>3.14</v>
      </c>
      <c r="I147" s="42">
        <v>135.9</v>
      </c>
      <c r="J147" s="42">
        <v>0.78</v>
      </c>
      <c r="K147" s="43">
        <v>210</v>
      </c>
      <c r="L147" s="42" t="s">
        <v>145</v>
      </c>
      <c r="M147" s="42"/>
    </row>
    <row r="148" spans="2:13" ht="18" x14ac:dyDescent="0.35">
      <c r="B148" s="13"/>
      <c r="C148" s="23" t="s">
        <v>200</v>
      </c>
      <c r="D148" s="48">
        <v>220</v>
      </c>
      <c r="E148" s="48">
        <v>250</v>
      </c>
      <c r="F148" s="48">
        <v>6</v>
      </c>
      <c r="G148" s="48">
        <v>10</v>
      </c>
      <c r="H148" s="48">
        <v>37.299999999999997</v>
      </c>
      <c r="I148" s="48">
        <v>262.5</v>
      </c>
      <c r="J148" s="48">
        <v>0</v>
      </c>
      <c r="K148" s="48" t="s">
        <v>201</v>
      </c>
      <c r="L148" s="10" t="s">
        <v>47</v>
      </c>
      <c r="M148" s="5"/>
    </row>
    <row r="149" spans="2:13" ht="18" x14ac:dyDescent="0.35">
      <c r="B149" s="13"/>
      <c r="C149" s="9" t="s">
        <v>48</v>
      </c>
      <c r="D149" s="3">
        <v>200</v>
      </c>
      <c r="E149" s="3">
        <v>200</v>
      </c>
      <c r="F149" s="3">
        <v>7.2</v>
      </c>
      <c r="G149" s="3">
        <v>7.3</v>
      </c>
      <c r="H149" s="3">
        <v>23.17</v>
      </c>
      <c r="I149" s="3">
        <v>175</v>
      </c>
      <c r="J149" s="3">
        <v>1.8</v>
      </c>
      <c r="K149" s="3">
        <v>116</v>
      </c>
      <c r="L149" s="4" t="s">
        <v>49</v>
      </c>
      <c r="M149" s="5"/>
    </row>
    <row r="150" spans="2:13" ht="18" x14ac:dyDescent="0.35">
      <c r="B150" s="13"/>
      <c r="C150" s="9" t="s">
        <v>22</v>
      </c>
      <c r="D150" s="3">
        <v>60</v>
      </c>
      <c r="E150" s="3">
        <v>100</v>
      </c>
      <c r="F150" s="16">
        <v>8</v>
      </c>
      <c r="G150" s="3">
        <v>0.8</v>
      </c>
      <c r="H150" s="3">
        <v>49.2</v>
      </c>
      <c r="I150" s="3">
        <v>235</v>
      </c>
      <c r="J150" s="3"/>
      <c r="K150" s="3" t="s">
        <v>23</v>
      </c>
      <c r="L150" s="10" t="s">
        <v>24</v>
      </c>
      <c r="M150" s="5"/>
    </row>
    <row r="151" spans="2:13" ht="18" x14ac:dyDescent="0.35">
      <c r="B151" s="13"/>
      <c r="C151" s="17" t="s">
        <v>25</v>
      </c>
      <c r="D151" s="34"/>
      <c r="E151" s="34"/>
      <c r="F151" s="34">
        <f>SUM(F146:F150)</f>
        <v>27.99</v>
      </c>
      <c r="G151" s="34">
        <f>SUM(G146:G150)</f>
        <v>35.499999999999993</v>
      </c>
      <c r="H151" s="34">
        <f>SUM(H146:H150)</f>
        <v>112.91</v>
      </c>
      <c r="I151" s="34">
        <f>SUM(I146:I150)</f>
        <v>883.4</v>
      </c>
      <c r="J151" s="34">
        <f>SUM(J146:J150)</f>
        <v>2.58</v>
      </c>
      <c r="K151" s="34"/>
      <c r="L151" s="4"/>
      <c r="M151" s="19">
        <f>100/I162*I151</f>
        <v>42.227533460803059</v>
      </c>
    </row>
    <row r="152" spans="2:13" ht="36" x14ac:dyDescent="0.35">
      <c r="B152" s="13" t="s">
        <v>78</v>
      </c>
      <c r="C152" s="9" t="s">
        <v>50</v>
      </c>
      <c r="D152" s="3">
        <v>70</v>
      </c>
      <c r="E152" s="3">
        <v>80</v>
      </c>
      <c r="F152" s="16">
        <v>1.24</v>
      </c>
      <c r="G152" s="3">
        <v>10.14</v>
      </c>
      <c r="H152" s="3">
        <v>7.47</v>
      </c>
      <c r="I152" s="3">
        <v>130</v>
      </c>
      <c r="J152" s="3">
        <v>9.36</v>
      </c>
      <c r="K152" s="3" t="s">
        <v>212</v>
      </c>
      <c r="L152" s="10" t="s">
        <v>28</v>
      </c>
      <c r="M152" s="22"/>
    </row>
    <row r="153" spans="2:13" ht="18" x14ac:dyDescent="0.35">
      <c r="B153" s="13"/>
      <c r="C153" s="11" t="s">
        <v>177</v>
      </c>
      <c r="D153" s="12">
        <v>250</v>
      </c>
      <c r="E153" s="12">
        <v>350</v>
      </c>
      <c r="F153" s="12">
        <v>4.54</v>
      </c>
      <c r="G153" s="12">
        <v>12.76</v>
      </c>
      <c r="H153" s="12">
        <v>23.4</v>
      </c>
      <c r="I153" s="12">
        <v>232.8</v>
      </c>
      <c r="J153" s="12">
        <v>0</v>
      </c>
      <c r="K153" s="12">
        <v>113</v>
      </c>
      <c r="L153" s="4" t="s">
        <v>110</v>
      </c>
      <c r="M153" s="5"/>
    </row>
    <row r="154" spans="2:13" ht="18" x14ac:dyDescent="0.35">
      <c r="B154" s="13"/>
      <c r="C154" s="9" t="s">
        <v>178</v>
      </c>
      <c r="D154" s="12">
        <v>110</v>
      </c>
      <c r="E154" s="12">
        <v>130</v>
      </c>
      <c r="F154" s="12">
        <v>11.64</v>
      </c>
      <c r="G154" s="12">
        <v>15</v>
      </c>
      <c r="H154" s="12">
        <v>10.8</v>
      </c>
      <c r="I154" s="12">
        <v>90</v>
      </c>
      <c r="J154" s="12">
        <v>0</v>
      </c>
      <c r="K154" s="12">
        <v>228</v>
      </c>
      <c r="L154" s="10" t="s">
        <v>111</v>
      </c>
      <c r="M154" s="5"/>
    </row>
    <row r="155" spans="2:13" ht="18" x14ac:dyDescent="0.35">
      <c r="B155" s="13"/>
      <c r="C155" s="11" t="s">
        <v>81</v>
      </c>
      <c r="D155" s="12">
        <v>180</v>
      </c>
      <c r="E155" s="12">
        <v>180</v>
      </c>
      <c r="F155" s="15">
        <v>3.6</v>
      </c>
      <c r="G155" s="12">
        <v>7.77</v>
      </c>
      <c r="H155" s="12">
        <v>16.8</v>
      </c>
      <c r="I155" s="12">
        <v>156.6</v>
      </c>
      <c r="J155" s="12">
        <v>20.95</v>
      </c>
      <c r="K155" s="12">
        <v>312</v>
      </c>
      <c r="L155" s="4" t="s">
        <v>43</v>
      </c>
      <c r="M155" s="5"/>
    </row>
    <row r="156" spans="2:13" ht="18" x14ac:dyDescent="0.35">
      <c r="B156" s="13"/>
      <c r="C156" s="9" t="s">
        <v>139</v>
      </c>
      <c r="D156" s="3">
        <v>200</v>
      </c>
      <c r="E156" s="3">
        <v>200</v>
      </c>
      <c r="F156" s="3">
        <v>0</v>
      </c>
      <c r="G156" s="3">
        <v>0</v>
      </c>
      <c r="H156" s="3">
        <v>26</v>
      </c>
      <c r="I156" s="3">
        <v>106</v>
      </c>
      <c r="J156" s="3">
        <v>1.8</v>
      </c>
      <c r="K156" s="3">
        <v>350</v>
      </c>
      <c r="L156" s="4" t="s">
        <v>34</v>
      </c>
      <c r="M156" s="5"/>
    </row>
    <row r="157" spans="2:13" ht="18" x14ac:dyDescent="0.35">
      <c r="B157" s="13"/>
      <c r="C157" s="9" t="s">
        <v>22</v>
      </c>
      <c r="D157" s="3">
        <v>80</v>
      </c>
      <c r="E157" s="3">
        <v>120</v>
      </c>
      <c r="F157" s="3">
        <v>8</v>
      </c>
      <c r="G157" s="3">
        <v>1</v>
      </c>
      <c r="H157" s="3">
        <v>40</v>
      </c>
      <c r="I157" s="3">
        <v>188</v>
      </c>
      <c r="J157" s="21"/>
      <c r="K157" s="3" t="s">
        <v>36</v>
      </c>
      <c r="L157" s="4" t="s">
        <v>37</v>
      </c>
      <c r="M157" s="5"/>
    </row>
    <row r="158" spans="2:13" ht="18" x14ac:dyDescent="0.35">
      <c r="B158" s="13"/>
      <c r="C158" s="17" t="s">
        <v>38</v>
      </c>
      <c r="D158" s="34"/>
      <c r="E158" s="34"/>
      <c r="F158" s="34">
        <f>SUM(F152:F157)</f>
        <v>29.020000000000003</v>
      </c>
      <c r="G158" s="34">
        <f>SUM(G152:G157)</f>
        <v>46.67</v>
      </c>
      <c r="H158" s="34">
        <f>SUM(H152:H157)</f>
        <v>124.47</v>
      </c>
      <c r="I158" s="34">
        <f>SUM(I152:I157)</f>
        <v>903.4</v>
      </c>
      <c r="J158" s="34">
        <f>SUM(J152:J157)</f>
        <v>32.11</v>
      </c>
      <c r="K158" s="34"/>
      <c r="L158" s="10"/>
      <c r="M158" s="19">
        <f>100/I162*I158</f>
        <v>43.183556405353727</v>
      </c>
    </row>
    <row r="159" spans="2:13" ht="18" x14ac:dyDescent="0.35">
      <c r="B159" s="49" t="s">
        <v>84</v>
      </c>
      <c r="C159" s="9" t="s">
        <v>188</v>
      </c>
      <c r="D159" s="12">
        <v>50</v>
      </c>
      <c r="E159" s="12">
        <v>50</v>
      </c>
      <c r="F159" s="12">
        <v>1.6</v>
      </c>
      <c r="G159" s="12">
        <v>1.4</v>
      </c>
      <c r="H159" s="12">
        <v>40.049999999999997</v>
      </c>
      <c r="I159" s="12">
        <v>179.2</v>
      </c>
      <c r="J159" s="12"/>
      <c r="K159" s="12" t="s">
        <v>23</v>
      </c>
      <c r="L159" s="4" t="s">
        <v>151</v>
      </c>
      <c r="M159" s="22"/>
    </row>
    <row r="160" spans="2:13" ht="18" x14ac:dyDescent="0.35">
      <c r="B160" s="13"/>
      <c r="C160" s="11" t="s">
        <v>146</v>
      </c>
      <c r="D160" s="3">
        <v>200</v>
      </c>
      <c r="E160" s="3">
        <v>200</v>
      </c>
      <c r="F160" s="16">
        <v>0.38</v>
      </c>
      <c r="G160" s="3">
        <v>0.17</v>
      </c>
      <c r="H160" s="3">
        <v>20.350000000000001</v>
      </c>
      <c r="I160" s="3">
        <v>126</v>
      </c>
      <c r="J160" s="3">
        <v>156</v>
      </c>
      <c r="K160" s="3">
        <v>388</v>
      </c>
      <c r="L160" s="10" t="s">
        <v>41</v>
      </c>
      <c r="M160" s="5"/>
    </row>
    <row r="161" spans="2:13" ht="18" x14ac:dyDescent="0.35">
      <c r="B161" s="13"/>
      <c r="C161" s="17" t="s">
        <v>42</v>
      </c>
      <c r="D161" s="18"/>
      <c r="E161" s="18"/>
      <c r="F161" s="18">
        <f>SUM(F159:F160)</f>
        <v>1.98</v>
      </c>
      <c r="G161" s="18">
        <f>SUM(G159:G160)</f>
        <v>1.5699999999999998</v>
      </c>
      <c r="H161" s="18">
        <f>SUM(H159:H160)</f>
        <v>60.4</v>
      </c>
      <c r="I161" s="18">
        <f>SUM(I159:I160)</f>
        <v>305.2</v>
      </c>
      <c r="J161" s="18">
        <f>SUM(J159:J160)</f>
        <v>156</v>
      </c>
      <c r="K161" s="24"/>
      <c r="L161" s="10"/>
      <c r="M161" s="19">
        <f>100/I162*I161</f>
        <v>14.588910133843211</v>
      </c>
    </row>
    <row r="162" spans="2:13" ht="36" x14ac:dyDescent="0.35">
      <c r="B162" s="25" t="s">
        <v>112</v>
      </c>
      <c r="C162" s="26"/>
      <c r="D162" s="30">
        <f>SUM(D146:D161)</f>
        <v>1730</v>
      </c>
      <c r="E162" s="30">
        <f>SUM(E146:E161)</f>
        <v>1970</v>
      </c>
      <c r="F162" s="30">
        <f>SUM(F161,F158,F151)</f>
        <v>58.99</v>
      </c>
      <c r="G162" s="30">
        <f>SUM(G161,G158,G151)</f>
        <v>83.74</v>
      </c>
      <c r="H162" s="30">
        <f>SUM(H161,H158,H151)</f>
        <v>297.77999999999997</v>
      </c>
      <c r="I162" s="30">
        <f>SUM(I161,I158,I151)</f>
        <v>2092</v>
      </c>
      <c r="J162" s="30">
        <f>SUM(J161,J158,J151)</f>
        <v>190.69000000000003</v>
      </c>
      <c r="K162" s="30">
        <f>SUM(K146:K161)</f>
        <v>1731</v>
      </c>
      <c r="L162" s="4"/>
      <c r="M162" s="8"/>
    </row>
    <row r="163" spans="2:13" ht="36" x14ac:dyDescent="0.35">
      <c r="B163" s="13"/>
      <c r="C163" s="9" t="s">
        <v>45</v>
      </c>
      <c r="D163" s="12"/>
      <c r="E163" s="12"/>
      <c r="F163" s="12">
        <v>1</v>
      </c>
      <c r="G163" s="12">
        <v>1</v>
      </c>
      <c r="H163" s="12">
        <v>4</v>
      </c>
      <c r="I163" s="12"/>
      <c r="J163" s="12"/>
      <c r="K163" s="12"/>
      <c r="L163" s="10"/>
      <c r="M163" s="5"/>
    </row>
    <row r="164" spans="2:13" ht="18" x14ac:dyDescent="0.35">
      <c r="B164" s="35" t="s">
        <v>113</v>
      </c>
      <c r="C164" s="28"/>
      <c r="D164" s="37"/>
      <c r="E164" s="37"/>
      <c r="F164" s="37"/>
      <c r="G164" s="37"/>
      <c r="H164" s="37"/>
      <c r="I164" s="37"/>
      <c r="J164" s="37"/>
      <c r="K164" s="37"/>
      <c r="L164" s="4"/>
      <c r="M164" s="8"/>
    </row>
    <row r="165" spans="2:13" ht="18" x14ac:dyDescent="0.35">
      <c r="B165" s="13" t="s">
        <v>98</v>
      </c>
      <c r="C165" s="9" t="s">
        <v>15</v>
      </c>
      <c r="D165" s="3">
        <v>10</v>
      </c>
      <c r="E165" s="3">
        <v>10</v>
      </c>
      <c r="F165" s="3">
        <v>0</v>
      </c>
      <c r="G165" s="3">
        <v>8.1999999999999993</v>
      </c>
      <c r="H165" s="3">
        <v>0.1</v>
      </c>
      <c r="I165" s="3">
        <v>75</v>
      </c>
      <c r="J165" s="3"/>
      <c r="K165" s="3">
        <v>14</v>
      </c>
      <c r="L165" s="10" t="s">
        <v>16</v>
      </c>
      <c r="M165" s="5"/>
    </row>
    <row r="166" spans="2:13" ht="36" x14ac:dyDescent="0.35">
      <c r="B166" s="50"/>
      <c r="C166" s="9" t="s">
        <v>213</v>
      </c>
      <c r="D166" s="3">
        <v>70</v>
      </c>
      <c r="E166" s="3">
        <v>80</v>
      </c>
      <c r="F166" s="3">
        <v>10.199999999999999</v>
      </c>
      <c r="G166" s="3">
        <v>5.0999999999999996</v>
      </c>
      <c r="H166" s="3">
        <v>11.2</v>
      </c>
      <c r="I166" s="3">
        <v>204.8</v>
      </c>
      <c r="J166" s="3">
        <v>2.6</v>
      </c>
      <c r="K166" s="3" t="s">
        <v>214</v>
      </c>
      <c r="L166" s="4" t="s">
        <v>46</v>
      </c>
      <c r="M166" s="22"/>
    </row>
    <row r="167" spans="2:13" ht="18" x14ac:dyDescent="0.35">
      <c r="B167" s="13"/>
      <c r="C167" s="11"/>
      <c r="D167" s="12">
        <v>220</v>
      </c>
      <c r="E167" s="12">
        <v>250</v>
      </c>
      <c r="F167" s="12">
        <v>14</v>
      </c>
      <c r="G167" s="12">
        <v>12.5</v>
      </c>
      <c r="H167" s="12">
        <v>67.099999999999994</v>
      </c>
      <c r="I167" s="12">
        <v>438.6</v>
      </c>
      <c r="J167" s="12">
        <v>0</v>
      </c>
      <c r="K167" s="12">
        <v>349</v>
      </c>
      <c r="L167" s="10" t="s">
        <v>69</v>
      </c>
      <c r="M167" s="5"/>
    </row>
    <row r="168" spans="2:13" ht="18" x14ac:dyDescent="0.35">
      <c r="B168" s="13"/>
      <c r="C168" s="9" t="s">
        <v>141</v>
      </c>
      <c r="D168" s="3">
        <v>200</v>
      </c>
      <c r="E168" s="3">
        <v>200</v>
      </c>
      <c r="F168" s="3">
        <v>1.4</v>
      </c>
      <c r="G168" s="3">
        <v>16.399999999999999</v>
      </c>
      <c r="H168" s="3">
        <v>16.399999999999999</v>
      </c>
      <c r="I168" s="3">
        <v>86</v>
      </c>
      <c r="J168" s="3">
        <v>0</v>
      </c>
      <c r="K168" s="3">
        <v>945</v>
      </c>
      <c r="L168" s="4" t="s">
        <v>148</v>
      </c>
      <c r="M168" s="5"/>
    </row>
    <row r="169" spans="2:13" ht="18" x14ac:dyDescent="0.35">
      <c r="B169" s="13"/>
      <c r="C169" s="9" t="s">
        <v>88</v>
      </c>
      <c r="D169" s="3">
        <v>60</v>
      </c>
      <c r="E169" s="3">
        <v>100</v>
      </c>
      <c r="F169" s="16">
        <v>8</v>
      </c>
      <c r="G169" s="3">
        <v>0.8</v>
      </c>
      <c r="H169" s="3">
        <v>49.2</v>
      </c>
      <c r="I169" s="3">
        <v>235</v>
      </c>
      <c r="J169" s="3"/>
      <c r="K169" s="3" t="s">
        <v>23</v>
      </c>
      <c r="L169" s="10" t="s">
        <v>24</v>
      </c>
      <c r="M169" s="5"/>
    </row>
    <row r="170" spans="2:13" ht="18" x14ac:dyDescent="0.35">
      <c r="B170" s="13"/>
      <c r="C170" s="17" t="s">
        <v>25</v>
      </c>
      <c r="D170" s="34"/>
      <c r="E170" s="34"/>
      <c r="F170" s="34">
        <f>SUM(F166:F169)</f>
        <v>33.599999999999994</v>
      </c>
      <c r="G170" s="34">
        <f>SUM(G166:G169)</f>
        <v>34.799999999999997</v>
      </c>
      <c r="H170" s="34">
        <f>SUM(H166:H169)</f>
        <v>143.89999999999998</v>
      </c>
      <c r="I170" s="34">
        <f>SUM(I166:I169)</f>
        <v>964.40000000000009</v>
      </c>
      <c r="J170" s="34">
        <f>SUM(J166:J169)</f>
        <v>2.6</v>
      </c>
      <c r="K170" s="34"/>
      <c r="L170" s="4"/>
      <c r="M170" s="19">
        <f>100/I181*I170</f>
        <v>107.51633258266629</v>
      </c>
    </row>
    <row r="171" spans="2:13" ht="36" x14ac:dyDescent="0.35">
      <c r="B171" s="13" t="s">
        <v>78</v>
      </c>
      <c r="C171" s="9" t="s">
        <v>179</v>
      </c>
      <c r="D171" s="51">
        <v>70</v>
      </c>
      <c r="E171" s="51">
        <v>80</v>
      </c>
      <c r="F171" s="51">
        <v>20.010000000000002</v>
      </c>
      <c r="G171" s="52">
        <v>8.1300000000000008</v>
      </c>
      <c r="H171" s="51">
        <v>6.46</v>
      </c>
      <c r="I171" s="51">
        <v>107</v>
      </c>
      <c r="J171" s="51">
        <v>6.9</v>
      </c>
      <c r="K171" s="51">
        <v>60</v>
      </c>
      <c r="L171" s="10" t="s">
        <v>114</v>
      </c>
      <c r="M171" s="53"/>
    </row>
    <row r="172" spans="2:13" ht="18" x14ac:dyDescent="0.35">
      <c r="B172" s="13"/>
      <c r="C172" s="9" t="s">
        <v>52</v>
      </c>
      <c r="D172" s="3">
        <v>250</v>
      </c>
      <c r="E172" s="3">
        <v>350</v>
      </c>
      <c r="F172" s="3">
        <v>6.6</v>
      </c>
      <c r="G172" s="3">
        <v>11</v>
      </c>
      <c r="H172" s="3">
        <v>28.8</v>
      </c>
      <c r="I172" s="3">
        <v>261.70999999999998</v>
      </c>
      <c r="J172" s="3">
        <v>11.2</v>
      </c>
      <c r="K172" s="3">
        <v>96</v>
      </c>
      <c r="L172" s="4" t="s">
        <v>53</v>
      </c>
      <c r="M172" s="5"/>
    </row>
    <row r="173" spans="2:13" ht="18" x14ac:dyDescent="0.35">
      <c r="B173" s="13"/>
      <c r="C173" s="11" t="s">
        <v>54</v>
      </c>
      <c r="D173" s="3">
        <v>110</v>
      </c>
      <c r="E173" s="3">
        <v>130</v>
      </c>
      <c r="F173" s="3">
        <v>22.4</v>
      </c>
      <c r="G173" s="3">
        <v>18.23</v>
      </c>
      <c r="H173" s="3">
        <v>7.03</v>
      </c>
      <c r="I173" s="3">
        <v>281.25</v>
      </c>
      <c r="J173" s="3">
        <v>0.68</v>
      </c>
      <c r="K173" s="3">
        <v>290</v>
      </c>
      <c r="L173" s="10" t="s">
        <v>55</v>
      </c>
      <c r="M173" s="5"/>
    </row>
    <row r="174" spans="2:13" ht="18" x14ac:dyDescent="0.35">
      <c r="B174" s="2"/>
      <c r="C174" s="11" t="s">
        <v>56</v>
      </c>
      <c r="D174" s="3">
        <v>150</v>
      </c>
      <c r="E174" s="3">
        <v>200</v>
      </c>
      <c r="F174" s="3">
        <v>4.8</v>
      </c>
      <c r="G174" s="3">
        <v>5.76</v>
      </c>
      <c r="H174" s="3">
        <v>50.04</v>
      </c>
      <c r="I174" s="3">
        <v>284</v>
      </c>
      <c r="J174" s="3">
        <v>0</v>
      </c>
      <c r="K174" s="3">
        <v>302</v>
      </c>
      <c r="L174" s="4" t="s">
        <v>57</v>
      </c>
      <c r="M174" s="5"/>
    </row>
    <row r="175" spans="2:13" ht="18" x14ac:dyDescent="0.35">
      <c r="B175" s="13"/>
      <c r="C175" s="11" t="s">
        <v>107</v>
      </c>
      <c r="D175" s="3">
        <v>200</v>
      </c>
      <c r="E175" s="3">
        <v>200</v>
      </c>
      <c r="F175" s="3">
        <v>0.51</v>
      </c>
      <c r="G175" s="3">
        <v>0</v>
      </c>
      <c r="H175" s="3">
        <v>25.23</v>
      </c>
      <c r="I175" s="3">
        <v>103</v>
      </c>
      <c r="J175" s="3" t="s">
        <v>58</v>
      </c>
      <c r="K175" s="3">
        <v>349</v>
      </c>
      <c r="L175" s="10" t="s">
        <v>117</v>
      </c>
      <c r="M175" s="5"/>
    </row>
    <row r="176" spans="2:13" ht="18" x14ac:dyDescent="0.35">
      <c r="B176" s="13"/>
      <c r="C176" s="9" t="s">
        <v>22</v>
      </c>
      <c r="D176" s="3">
        <v>80</v>
      </c>
      <c r="E176" s="3">
        <v>120</v>
      </c>
      <c r="F176" s="3">
        <v>8</v>
      </c>
      <c r="G176" s="3">
        <v>1</v>
      </c>
      <c r="H176" s="3">
        <v>40</v>
      </c>
      <c r="I176" s="3">
        <v>188</v>
      </c>
      <c r="J176" s="21"/>
      <c r="K176" s="3" t="s">
        <v>36</v>
      </c>
      <c r="L176" s="4" t="s">
        <v>37</v>
      </c>
      <c r="M176" s="5"/>
    </row>
    <row r="177" spans="2:13" ht="18" x14ac:dyDescent="0.35">
      <c r="B177" s="13"/>
      <c r="C177" s="17" t="s">
        <v>38</v>
      </c>
      <c r="D177" s="34"/>
      <c r="E177" s="34"/>
      <c r="F177" s="34">
        <f>SUM(F171:F176)</f>
        <v>62.319999999999993</v>
      </c>
      <c r="G177" s="39">
        <f>SUM(G171:G176)</f>
        <v>44.12</v>
      </c>
      <c r="H177" s="34">
        <f>SUM(H171:H176)</f>
        <v>157.56</v>
      </c>
      <c r="I177" s="34">
        <f>SUM(I171:I176)</f>
        <v>1224.96</v>
      </c>
      <c r="J177" s="34">
        <f>SUM(J171:J176)</f>
        <v>18.78</v>
      </c>
      <c r="K177" s="34"/>
      <c r="L177" s="10"/>
      <c r="M177" s="19">
        <f>100/I181*I177</f>
        <v>136.56491783540326</v>
      </c>
    </row>
    <row r="178" spans="2:13" ht="18" x14ac:dyDescent="0.35">
      <c r="B178" s="13" t="s">
        <v>84</v>
      </c>
      <c r="C178" s="11" t="s">
        <v>240</v>
      </c>
      <c r="D178" s="12">
        <v>50</v>
      </c>
      <c r="E178" s="12">
        <v>90</v>
      </c>
      <c r="F178" s="12">
        <v>5.9</v>
      </c>
      <c r="G178" s="12">
        <v>5.9</v>
      </c>
      <c r="H178" s="12">
        <v>29.8</v>
      </c>
      <c r="I178" s="12">
        <v>207.5</v>
      </c>
      <c r="J178" s="12">
        <v>7</v>
      </c>
      <c r="K178" s="12">
        <v>406</v>
      </c>
      <c r="L178" s="4" t="s">
        <v>95</v>
      </c>
      <c r="M178" s="5"/>
    </row>
    <row r="179" spans="2:13" ht="18" x14ac:dyDescent="0.35">
      <c r="B179" s="13"/>
      <c r="C179" s="11" t="s">
        <v>207</v>
      </c>
      <c r="D179" s="12">
        <v>200</v>
      </c>
      <c r="E179" s="12">
        <v>200</v>
      </c>
      <c r="F179" s="12" t="s">
        <v>140</v>
      </c>
      <c r="G179" s="12">
        <v>0</v>
      </c>
      <c r="H179" s="12">
        <v>28.26</v>
      </c>
      <c r="I179" s="12">
        <v>113</v>
      </c>
      <c r="J179" s="12">
        <v>0.69</v>
      </c>
      <c r="K179" s="12">
        <v>348</v>
      </c>
      <c r="L179" s="10"/>
      <c r="M179" s="5"/>
    </row>
    <row r="180" spans="2:13" ht="18" x14ac:dyDescent="0.35">
      <c r="B180" s="13"/>
      <c r="C180" s="17" t="s">
        <v>42</v>
      </c>
      <c r="D180" s="34"/>
      <c r="E180" s="34"/>
      <c r="F180" s="34">
        <f>SUM(F178:F179)</f>
        <v>5.9</v>
      </c>
      <c r="G180" s="34">
        <f>SUM(G178:G179)</f>
        <v>5.9</v>
      </c>
      <c r="H180" s="34">
        <f>SUM(H178:H179)</f>
        <v>58.06</v>
      </c>
      <c r="I180" s="34">
        <f>SUM(I178:I179)</f>
        <v>320.5</v>
      </c>
      <c r="J180" s="34">
        <f>SUM(J178:J179)</f>
        <v>7.6899999999999995</v>
      </c>
      <c r="K180" s="34"/>
      <c r="L180" s="10"/>
      <c r="M180" s="19">
        <f>100/I181*I180</f>
        <v>35.731008495172695</v>
      </c>
    </row>
    <row r="181" spans="2:13" ht="36" x14ac:dyDescent="0.35">
      <c r="B181" s="25" t="s">
        <v>118</v>
      </c>
      <c r="C181" s="26"/>
      <c r="D181" s="30">
        <f>SUM(D165:D180)</f>
        <v>1670</v>
      </c>
      <c r="E181" s="30">
        <f>SUM(E165:E180)</f>
        <v>2010</v>
      </c>
      <c r="F181" s="30">
        <f>SUM(D181:E181)</f>
        <v>3680</v>
      </c>
      <c r="G181" s="30">
        <f>SUM(G165:G180)</f>
        <v>177.84</v>
      </c>
      <c r="H181" s="30">
        <f>SUM(H165:H180)</f>
        <v>719.13999999999987</v>
      </c>
      <c r="I181" s="30">
        <f>SUM(G181:H181)</f>
        <v>896.9799999999999</v>
      </c>
      <c r="J181" s="30">
        <f>SUM(J180,J177,J170)</f>
        <v>29.07</v>
      </c>
      <c r="K181" s="30">
        <f>SUM(K165:K180)</f>
        <v>3159</v>
      </c>
      <c r="L181" s="10"/>
      <c r="M181" s="8"/>
    </row>
    <row r="182" spans="2:13" ht="36" x14ac:dyDescent="0.35">
      <c r="B182" s="13"/>
      <c r="C182" s="9" t="s">
        <v>45</v>
      </c>
      <c r="D182" s="12"/>
      <c r="E182" s="12"/>
      <c r="F182" s="12">
        <v>1</v>
      </c>
      <c r="G182" s="12">
        <v>1</v>
      </c>
      <c r="H182" s="12">
        <v>4</v>
      </c>
      <c r="I182" s="12"/>
      <c r="J182" s="12"/>
      <c r="K182" s="12"/>
      <c r="L182" s="4"/>
      <c r="M182" s="5"/>
    </row>
    <row r="183" spans="2:13" ht="18" x14ac:dyDescent="0.35">
      <c r="B183" s="35" t="s">
        <v>119</v>
      </c>
      <c r="C183" s="28"/>
      <c r="D183" s="37"/>
      <c r="E183" s="37"/>
      <c r="F183" s="37"/>
      <c r="G183" s="37"/>
      <c r="H183" s="37"/>
      <c r="I183" s="37"/>
      <c r="J183" s="37"/>
      <c r="K183" s="37"/>
      <c r="L183" s="10"/>
      <c r="M183" s="38"/>
    </row>
    <row r="184" spans="2:13" ht="18" x14ac:dyDescent="0.35">
      <c r="B184" s="13" t="s">
        <v>98</v>
      </c>
      <c r="C184" s="9" t="s">
        <v>15</v>
      </c>
      <c r="D184" s="3">
        <v>10</v>
      </c>
      <c r="E184" s="3">
        <v>10</v>
      </c>
      <c r="F184" s="3">
        <v>0</v>
      </c>
      <c r="G184" s="3">
        <v>8.1999999999999993</v>
      </c>
      <c r="H184" s="3">
        <v>0.1</v>
      </c>
      <c r="I184" s="12">
        <v>75</v>
      </c>
      <c r="J184" s="3">
        <v>0</v>
      </c>
      <c r="K184" s="3">
        <v>14</v>
      </c>
      <c r="L184" s="4" t="s">
        <v>16</v>
      </c>
      <c r="M184" s="5"/>
    </row>
    <row r="185" spans="2:13" ht="18" x14ac:dyDescent="0.35">
      <c r="B185" s="13"/>
      <c r="C185" s="11"/>
      <c r="D185" s="12">
        <v>30</v>
      </c>
      <c r="E185" s="12">
        <v>30</v>
      </c>
      <c r="F185" s="12">
        <v>13.81</v>
      </c>
      <c r="G185" s="12">
        <v>10.95</v>
      </c>
      <c r="H185" s="12">
        <v>31.39</v>
      </c>
      <c r="I185" s="12">
        <v>274.77999999999997</v>
      </c>
      <c r="J185" s="12">
        <v>0.92</v>
      </c>
      <c r="K185" s="12">
        <v>8</v>
      </c>
      <c r="L185" s="4" t="s">
        <v>144</v>
      </c>
      <c r="M185" s="5"/>
    </row>
    <row r="186" spans="2:13" ht="18" x14ac:dyDescent="0.35">
      <c r="B186" s="13"/>
      <c r="C186" s="9" t="s">
        <v>215</v>
      </c>
      <c r="D186" s="14">
        <v>220</v>
      </c>
      <c r="E186" s="12">
        <v>250</v>
      </c>
      <c r="F186" s="15">
        <v>6.5</v>
      </c>
      <c r="G186" s="12">
        <v>10.199999999999999</v>
      </c>
      <c r="H186" s="12">
        <v>38.6</v>
      </c>
      <c r="I186" s="12">
        <v>271.39999999999998</v>
      </c>
      <c r="J186" s="12"/>
      <c r="K186" s="12" t="s">
        <v>216</v>
      </c>
      <c r="L186" s="10" t="s">
        <v>19</v>
      </c>
      <c r="M186" s="5"/>
    </row>
    <row r="187" spans="2:13" ht="18" x14ac:dyDescent="0.35">
      <c r="B187" s="13"/>
      <c r="C187" s="9" t="s">
        <v>20</v>
      </c>
      <c r="D187" s="3">
        <v>200</v>
      </c>
      <c r="E187" s="3">
        <v>200</v>
      </c>
      <c r="F187" s="3">
        <v>3.52</v>
      </c>
      <c r="G187" s="3">
        <v>3.72</v>
      </c>
      <c r="H187" s="3">
        <v>25.49</v>
      </c>
      <c r="I187" s="3">
        <v>145.19999999999999</v>
      </c>
      <c r="J187" s="3">
        <v>1.3</v>
      </c>
      <c r="K187" s="3">
        <v>959</v>
      </c>
      <c r="L187" s="10" t="s">
        <v>21</v>
      </c>
      <c r="M187" s="5"/>
    </row>
    <row r="188" spans="2:13" ht="18" x14ac:dyDescent="0.35">
      <c r="B188" s="13"/>
      <c r="C188" s="9" t="s">
        <v>22</v>
      </c>
      <c r="D188" s="3">
        <v>60</v>
      </c>
      <c r="E188" s="3">
        <v>100</v>
      </c>
      <c r="F188" s="16">
        <v>8</v>
      </c>
      <c r="G188" s="3">
        <v>0.8</v>
      </c>
      <c r="H188" s="3">
        <v>49.2</v>
      </c>
      <c r="I188" s="3">
        <v>235</v>
      </c>
      <c r="J188" s="3"/>
      <c r="K188" s="3" t="s">
        <v>23</v>
      </c>
      <c r="L188" s="4" t="s">
        <v>24</v>
      </c>
      <c r="M188" s="8"/>
    </row>
    <row r="189" spans="2:13" ht="18" x14ac:dyDescent="0.35">
      <c r="B189" s="13"/>
      <c r="C189" s="45" t="s">
        <v>25</v>
      </c>
      <c r="D189" s="34"/>
      <c r="E189" s="34"/>
      <c r="F189" s="34">
        <f>SUM(F184:F188)</f>
        <v>31.830000000000002</v>
      </c>
      <c r="G189" s="34">
        <f>SUM(G184:G188)</f>
        <v>33.869999999999997</v>
      </c>
      <c r="H189" s="34">
        <f>SUM(H184:H188)</f>
        <v>144.78</v>
      </c>
      <c r="I189" s="34">
        <f>SUM(I184:I188)</f>
        <v>1001.3799999999999</v>
      </c>
      <c r="J189" s="34">
        <f>SUM(J184:J188)</f>
        <v>2.2200000000000002</v>
      </c>
      <c r="K189" s="34"/>
      <c r="L189" s="10"/>
      <c r="M189" s="19">
        <f>100/I201*I189</f>
        <v>40.236909885040838</v>
      </c>
    </row>
    <row r="190" spans="2:13" ht="18" x14ac:dyDescent="0.35">
      <c r="B190" s="13" t="s">
        <v>78</v>
      </c>
      <c r="C190" s="11" t="s">
        <v>120</v>
      </c>
      <c r="D190" s="12">
        <v>70</v>
      </c>
      <c r="E190" s="12">
        <v>80</v>
      </c>
      <c r="F190" s="12">
        <v>1.56</v>
      </c>
      <c r="G190" s="12">
        <v>9.6999999999999993</v>
      </c>
      <c r="H190" s="12">
        <v>10.050000000000001</v>
      </c>
      <c r="I190" s="12">
        <v>133.19999999999999</v>
      </c>
      <c r="J190" s="12">
        <v>11.16</v>
      </c>
      <c r="K190" s="12">
        <v>52</v>
      </c>
      <c r="L190" s="4" t="s">
        <v>121</v>
      </c>
      <c r="M190" s="5"/>
    </row>
    <row r="191" spans="2:13" ht="18" x14ac:dyDescent="0.35">
      <c r="B191" s="13"/>
      <c r="C191" s="9" t="s">
        <v>244</v>
      </c>
      <c r="D191" s="12">
        <v>250</v>
      </c>
      <c r="E191" s="12">
        <v>350</v>
      </c>
      <c r="F191" s="12">
        <v>18.600000000000001</v>
      </c>
      <c r="G191" s="12">
        <v>12.01</v>
      </c>
      <c r="H191" s="12">
        <v>28.59</v>
      </c>
      <c r="I191" s="12">
        <v>221.26</v>
      </c>
      <c r="J191" s="12">
        <v>11.98</v>
      </c>
      <c r="K191" s="12">
        <v>71</v>
      </c>
      <c r="L191" s="10" t="s">
        <v>122</v>
      </c>
      <c r="M191" s="5"/>
    </row>
    <row r="192" spans="2:13" ht="18" x14ac:dyDescent="0.35">
      <c r="B192" s="13"/>
      <c r="C192" s="11" t="s">
        <v>115</v>
      </c>
      <c r="D192" s="12"/>
      <c r="E192" s="12">
        <v>80</v>
      </c>
      <c r="F192" s="12" t="s">
        <v>142</v>
      </c>
      <c r="G192" s="12">
        <v>14.59</v>
      </c>
      <c r="H192" s="15">
        <v>2.19</v>
      </c>
      <c r="I192" s="12">
        <v>202.67</v>
      </c>
      <c r="J192" s="12">
        <v>0.39</v>
      </c>
      <c r="K192" s="12">
        <v>250</v>
      </c>
      <c r="L192" s="4" t="s">
        <v>116</v>
      </c>
      <c r="M192" s="5"/>
    </row>
    <row r="193" spans="2:13" ht="18" x14ac:dyDescent="0.35">
      <c r="B193" s="13"/>
      <c r="C193" s="11" t="s">
        <v>82</v>
      </c>
      <c r="D193" s="12">
        <v>30</v>
      </c>
      <c r="E193" s="12">
        <v>30</v>
      </c>
      <c r="F193" s="12">
        <v>0.56999999999999995</v>
      </c>
      <c r="G193" s="12">
        <v>1.56</v>
      </c>
      <c r="H193" s="12">
        <v>1.71</v>
      </c>
      <c r="I193" s="12">
        <v>23.4</v>
      </c>
      <c r="J193" s="12"/>
      <c r="K193" s="12">
        <v>330</v>
      </c>
      <c r="L193" s="10" t="s">
        <v>83</v>
      </c>
      <c r="M193" s="5"/>
    </row>
    <row r="194" spans="2:13" ht="18" x14ac:dyDescent="0.35">
      <c r="B194" s="13"/>
      <c r="C194" s="11" t="s">
        <v>217</v>
      </c>
      <c r="D194" s="12">
        <v>150</v>
      </c>
      <c r="E194" s="12">
        <v>200</v>
      </c>
      <c r="F194" s="12">
        <v>5.94</v>
      </c>
      <c r="G194" s="12">
        <v>5.8</v>
      </c>
      <c r="H194" s="12">
        <v>42.2</v>
      </c>
      <c r="I194" s="12">
        <v>244.8</v>
      </c>
      <c r="J194" s="12"/>
      <c r="K194" s="12">
        <v>302</v>
      </c>
      <c r="L194" s="4" t="s">
        <v>57</v>
      </c>
      <c r="M194" s="5"/>
    </row>
    <row r="195" spans="2:13" ht="18" x14ac:dyDescent="0.35">
      <c r="B195" s="13"/>
      <c r="C195" s="9" t="s">
        <v>94</v>
      </c>
      <c r="D195" s="3">
        <v>200</v>
      </c>
      <c r="E195" s="3">
        <v>200</v>
      </c>
      <c r="F195" s="3">
        <v>1.2</v>
      </c>
      <c r="G195" s="3">
        <v>0</v>
      </c>
      <c r="H195" s="3">
        <v>27.6</v>
      </c>
      <c r="I195" s="3">
        <v>111</v>
      </c>
      <c r="J195" s="3">
        <v>0.92</v>
      </c>
      <c r="K195" s="3">
        <v>350</v>
      </c>
      <c r="L195" s="10" t="s">
        <v>34</v>
      </c>
      <c r="M195" s="5"/>
    </row>
    <row r="196" spans="2:13" ht="18" x14ac:dyDescent="0.35">
      <c r="B196" s="13"/>
      <c r="C196" s="9" t="s">
        <v>35</v>
      </c>
      <c r="D196" s="3">
        <v>80</v>
      </c>
      <c r="E196" s="3">
        <v>120</v>
      </c>
      <c r="F196" s="3">
        <v>8</v>
      </c>
      <c r="G196" s="3">
        <v>1</v>
      </c>
      <c r="H196" s="3">
        <v>40</v>
      </c>
      <c r="I196" s="3">
        <v>188</v>
      </c>
      <c r="J196" s="21"/>
      <c r="K196" s="3" t="s">
        <v>36</v>
      </c>
      <c r="L196" s="4"/>
      <c r="M196" s="8"/>
    </row>
    <row r="197" spans="2:13" ht="18" x14ac:dyDescent="0.35">
      <c r="B197" s="13"/>
      <c r="C197" s="17" t="s">
        <v>38</v>
      </c>
      <c r="D197" s="34"/>
      <c r="E197" s="34"/>
      <c r="F197" s="34">
        <f>SUM(F190:F196)</f>
        <v>35.870000000000005</v>
      </c>
      <c r="G197" s="34">
        <f>SUM(G190:G196)</f>
        <v>44.66</v>
      </c>
      <c r="H197" s="34">
        <f>SUM(H190:H196)</f>
        <v>152.34</v>
      </c>
      <c r="I197" s="34">
        <f>SUM(I190:I196)</f>
        <v>1124.33</v>
      </c>
      <c r="J197" s="34">
        <f>SUM(J190:J196)</f>
        <v>24.450000000000003</v>
      </c>
      <c r="K197" s="34"/>
      <c r="L197" s="10"/>
      <c r="M197" s="19">
        <f>100/I201*I197</f>
        <v>45.177220326996711</v>
      </c>
    </row>
    <row r="198" spans="2:13" ht="18" x14ac:dyDescent="0.35">
      <c r="B198" s="13" t="s">
        <v>84</v>
      </c>
      <c r="C198" s="11" t="s">
        <v>245</v>
      </c>
      <c r="D198" s="12">
        <v>90</v>
      </c>
      <c r="E198" s="12">
        <v>90</v>
      </c>
      <c r="F198" s="12">
        <v>10</v>
      </c>
      <c r="G198" s="12">
        <v>15</v>
      </c>
      <c r="H198" s="12">
        <v>95</v>
      </c>
      <c r="I198" s="12">
        <v>271</v>
      </c>
      <c r="J198" s="12">
        <v>0.6</v>
      </c>
      <c r="K198" s="12">
        <v>112</v>
      </c>
      <c r="L198" s="4" t="s">
        <v>74</v>
      </c>
      <c r="M198" s="5"/>
    </row>
    <row r="199" spans="2:13" ht="18" x14ac:dyDescent="0.35">
      <c r="B199" s="13"/>
      <c r="C199" s="23" t="s">
        <v>219</v>
      </c>
      <c r="D199" s="12">
        <v>200</v>
      </c>
      <c r="E199" s="12">
        <v>200</v>
      </c>
      <c r="F199" s="12">
        <v>1</v>
      </c>
      <c r="G199" s="12">
        <v>0.2</v>
      </c>
      <c r="H199" s="12">
        <v>20.2</v>
      </c>
      <c r="I199" s="12">
        <v>92</v>
      </c>
      <c r="J199" s="12"/>
      <c r="K199" s="12" t="s">
        <v>23</v>
      </c>
      <c r="L199" s="10" t="s">
        <v>61</v>
      </c>
      <c r="M199" s="5"/>
    </row>
    <row r="200" spans="2:13" ht="18" x14ac:dyDescent="0.35">
      <c r="B200" s="13"/>
      <c r="C200" s="17" t="s">
        <v>42</v>
      </c>
      <c r="D200" s="34"/>
      <c r="E200" s="34"/>
      <c r="F200" s="34">
        <f>SUM(F198:F199)</f>
        <v>11</v>
      </c>
      <c r="G200" s="34">
        <f>SUM(G198:G199)</f>
        <v>15.2</v>
      </c>
      <c r="H200" s="34">
        <f>SUM(H198:H199)</f>
        <v>115.2</v>
      </c>
      <c r="I200" s="34">
        <f>SUM(I198:I199)</f>
        <v>363</v>
      </c>
      <c r="J200" s="34">
        <f>SUM(J198:J199)</f>
        <v>0.6</v>
      </c>
      <c r="K200" s="34"/>
      <c r="L200" s="4"/>
      <c r="M200" s="19">
        <f>100/I201*I200</f>
        <v>14.585869787962437</v>
      </c>
    </row>
    <row r="201" spans="2:13" ht="36" x14ac:dyDescent="0.35">
      <c r="B201" s="25" t="s">
        <v>125</v>
      </c>
      <c r="C201" s="26"/>
      <c r="D201" s="30">
        <f>SUM(D184:D200)</f>
        <v>1590</v>
      </c>
      <c r="E201" s="30">
        <f>SUM(E184:E200)</f>
        <v>1940</v>
      </c>
      <c r="F201" s="30">
        <f>SUM(F200,F197,F189)</f>
        <v>78.7</v>
      </c>
      <c r="G201" s="30">
        <f>SUM(G200,G197,G189)</f>
        <v>93.72999999999999</v>
      </c>
      <c r="H201" s="30">
        <f>SUM(H200,H197,H189)</f>
        <v>412.32000000000005</v>
      </c>
      <c r="I201" s="30">
        <f>SUM(I200,I197,I189)</f>
        <v>2488.71</v>
      </c>
      <c r="J201" s="30">
        <f>SUM(J200,J197,J189)</f>
        <v>27.270000000000003</v>
      </c>
      <c r="K201" s="30">
        <f>SUM(K184:K200)</f>
        <v>2448</v>
      </c>
      <c r="L201" s="10"/>
      <c r="M201" s="8"/>
    </row>
    <row r="202" spans="2:13" ht="18" x14ac:dyDescent="0.35">
      <c r="B202" s="6" t="s">
        <v>126</v>
      </c>
      <c r="C202" s="28"/>
      <c r="D202" s="7"/>
      <c r="E202" s="7"/>
      <c r="F202" s="7"/>
      <c r="G202" s="7"/>
      <c r="H202" s="7"/>
      <c r="I202" s="7"/>
      <c r="J202" s="7"/>
      <c r="K202" s="7"/>
      <c r="L202" s="4"/>
      <c r="M202" s="8"/>
    </row>
    <row r="203" spans="2:13" ht="18" x14ac:dyDescent="0.35">
      <c r="B203" s="2" t="s">
        <v>14</v>
      </c>
      <c r="C203" s="9" t="s">
        <v>15</v>
      </c>
      <c r="D203" s="3">
        <v>10</v>
      </c>
      <c r="E203" s="54">
        <v>10</v>
      </c>
      <c r="F203" s="3">
        <f t="shared" ref="F203:F215" ca="1" si="1">F203:F2190</f>
        <v>0</v>
      </c>
      <c r="G203" s="3">
        <v>8.1999999999999993</v>
      </c>
      <c r="H203" s="3">
        <v>0.1</v>
      </c>
      <c r="I203" s="3">
        <v>75</v>
      </c>
      <c r="J203" s="3"/>
      <c r="K203" s="3">
        <v>14</v>
      </c>
      <c r="L203" s="10" t="s">
        <v>16</v>
      </c>
      <c r="M203" s="5"/>
    </row>
    <row r="204" spans="2:13" ht="18" x14ac:dyDescent="0.35">
      <c r="B204" s="2"/>
      <c r="C204" s="47"/>
      <c r="D204" s="42">
        <v>100</v>
      </c>
      <c r="E204" s="54"/>
      <c r="F204" s="42">
        <f t="shared" ca="1" si="1"/>
        <v>0</v>
      </c>
      <c r="G204" s="42">
        <v>9.1999999999999993</v>
      </c>
      <c r="H204" s="42">
        <v>3.14</v>
      </c>
      <c r="I204" s="42">
        <v>135.9</v>
      </c>
      <c r="J204" s="42">
        <v>0.78</v>
      </c>
      <c r="K204" s="43">
        <v>210</v>
      </c>
      <c r="L204" s="42" t="s">
        <v>145</v>
      </c>
      <c r="M204" s="42"/>
    </row>
    <row r="205" spans="2:13" ht="36" x14ac:dyDescent="0.35">
      <c r="B205" s="13"/>
      <c r="C205" s="23" t="s">
        <v>196</v>
      </c>
      <c r="D205" s="20">
        <v>220</v>
      </c>
      <c r="E205" s="3">
        <v>10</v>
      </c>
      <c r="F205" s="20">
        <f t="shared" ca="1" si="1"/>
        <v>0</v>
      </c>
      <c r="G205" s="20">
        <v>10</v>
      </c>
      <c r="H205" s="20">
        <v>37.299999999999997</v>
      </c>
      <c r="I205" s="20">
        <v>262.5</v>
      </c>
      <c r="J205" s="20">
        <v>0</v>
      </c>
      <c r="K205" s="20">
        <v>173</v>
      </c>
      <c r="L205" s="10" t="s">
        <v>47</v>
      </c>
      <c r="M205" s="8"/>
    </row>
    <row r="206" spans="2:13" ht="18" x14ac:dyDescent="0.35">
      <c r="B206" s="2"/>
      <c r="C206" s="9" t="s">
        <v>48</v>
      </c>
      <c r="D206" s="3">
        <v>200</v>
      </c>
      <c r="E206" s="42">
        <v>100</v>
      </c>
      <c r="F206" s="3">
        <f t="shared" ca="1" si="1"/>
        <v>0</v>
      </c>
      <c r="G206" s="3">
        <v>7.3</v>
      </c>
      <c r="H206" s="3">
        <v>23.17</v>
      </c>
      <c r="I206" s="3">
        <v>175</v>
      </c>
      <c r="J206" s="3">
        <v>1.8</v>
      </c>
      <c r="K206" s="3">
        <v>379</v>
      </c>
      <c r="L206" s="4" t="s">
        <v>49</v>
      </c>
      <c r="M206" s="5"/>
    </row>
    <row r="207" spans="2:13" ht="18" x14ac:dyDescent="0.35">
      <c r="B207" s="2"/>
      <c r="C207" s="9" t="s">
        <v>22</v>
      </c>
      <c r="D207" s="3">
        <v>60</v>
      </c>
      <c r="E207" s="20">
        <v>250</v>
      </c>
      <c r="F207" s="16">
        <f t="shared" ca="1" si="1"/>
        <v>0</v>
      </c>
      <c r="G207" s="3">
        <v>0.8</v>
      </c>
      <c r="H207" s="3">
        <v>49.2</v>
      </c>
      <c r="I207" s="3">
        <v>235</v>
      </c>
      <c r="J207" s="3"/>
      <c r="K207" s="3" t="s">
        <v>23</v>
      </c>
      <c r="L207" s="10" t="s">
        <v>24</v>
      </c>
      <c r="M207" s="5"/>
    </row>
    <row r="208" spans="2:13" ht="18" x14ac:dyDescent="0.35">
      <c r="B208" s="2"/>
      <c r="C208" s="17" t="s">
        <v>25</v>
      </c>
      <c r="D208" s="18"/>
      <c r="E208" s="3">
        <v>200</v>
      </c>
      <c r="F208" s="18">
        <f t="shared" ca="1" si="1"/>
        <v>0</v>
      </c>
      <c r="G208" s="18">
        <f>SUM(G203:G207)</f>
        <v>35.499999999999993</v>
      </c>
      <c r="H208" s="18">
        <f>SUM(H203:H207)</f>
        <v>112.91</v>
      </c>
      <c r="I208" s="18">
        <f>SUM(I203:I207)</f>
        <v>883.4</v>
      </c>
      <c r="J208" s="18">
        <f>SUM(J203:J207)</f>
        <v>2.58</v>
      </c>
      <c r="K208" s="18"/>
      <c r="L208" s="4"/>
      <c r="M208" s="19">
        <f>100/I220*I208</f>
        <v>47.891141710940047</v>
      </c>
    </row>
    <row r="209" spans="2:13" ht="18" x14ac:dyDescent="0.35">
      <c r="B209" s="2" t="s">
        <v>26</v>
      </c>
      <c r="C209" s="9" t="s">
        <v>27</v>
      </c>
      <c r="D209" s="3">
        <v>70</v>
      </c>
      <c r="E209" s="3">
        <v>100</v>
      </c>
      <c r="F209" s="16">
        <f t="shared" ca="1" si="1"/>
        <v>0</v>
      </c>
      <c r="G209" s="3">
        <v>10.14</v>
      </c>
      <c r="H209" s="3">
        <v>7.47</v>
      </c>
      <c r="I209" s="3">
        <v>130</v>
      </c>
      <c r="J209" s="3">
        <v>9.36</v>
      </c>
      <c r="K209" s="3">
        <v>68</v>
      </c>
      <c r="L209" s="10" t="s">
        <v>28</v>
      </c>
      <c r="M209" s="5"/>
    </row>
    <row r="210" spans="2:13" ht="18" x14ac:dyDescent="0.35">
      <c r="B210" s="2"/>
      <c r="C210" s="9" t="s">
        <v>127</v>
      </c>
      <c r="D210" s="3">
        <v>250</v>
      </c>
      <c r="E210" s="18"/>
      <c r="F210" s="3">
        <f t="shared" ca="1" si="1"/>
        <v>0</v>
      </c>
      <c r="G210" s="3">
        <v>5.2</v>
      </c>
      <c r="H210" s="3">
        <v>28.8</v>
      </c>
      <c r="I210" s="3">
        <v>171</v>
      </c>
      <c r="J210" s="3">
        <v>10.5</v>
      </c>
      <c r="K210" s="3">
        <v>102</v>
      </c>
      <c r="L210" s="4" t="s">
        <v>29</v>
      </c>
      <c r="M210" s="5"/>
    </row>
    <row r="211" spans="2:13" ht="18" x14ac:dyDescent="0.35">
      <c r="B211" s="2"/>
      <c r="C211" s="9" t="s">
        <v>123</v>
      </c>
      <c r="D211" s="3">
        <v>90</v>
      </c>
      <c r="E211" s="3">
        <v>80</v>
      </c>
      <c r="F211" s="16">
        <f t="shared" ca="1" si="1"/>
        <v>0</v>
      </c>
      <c r="G211" s="55">
        <v>7.21</v>
      </c>
      <c r="H211" s="3">
        <v>10.220000000000001</v>
      </c>
      <c r="I211" s="3">
        <v>155</v>
      </c>
      <c r="J211" s="3">
        <v>0.56000000000000005</v>
      </c>
      <c r="K211" s="3">
        <v>279</v>
      </c>
      <c r="L211" s="10" t="s">
        <v>124</v>
      </c>
      <c r="M211" s="5"/>
    </row>
    <row r="212" spans="2:13" ht="18" x14ac:dyDescent="0.35">
      <c r="B212" s="2"/>
      <c r="C212" s="9" t="s">
        <v>31</v>
      </c>
      <c r="D212" s="20"/>
      <c r="E212" s="3">
        <v>350</v>
      </c>
      <c r="F212" s="3">
        <f t="shared" ca="1" si="1"/>
        <v>0</v>
      </c>
      <c r="G212" s="3">
        <v>0.8</v>
      </c>
      <c r="H212" s="3">
        <v>2.48</v>
      </c>
      <c r="I212" s="16">
        <v>19.2</v>
      </c>
      <c r="J212" s="3">
        <v>0.28000000000000003</v>
      </c>
      <c r="K212" s="3">
        <v>333</v>
      </c>
      <c r="L212" s="4" t="s">
        <v>32</v>
      </c>
      <c r="M212" s="5"/>
    </row>
    <row r="213" spans="2:13" ht="18" x14ac:dyDescent="0.35">
      <c r="B213" s="2"/>
      <c r="C213" s="9" t="s">
        <v>168</v>
      </c>
      <c r="D213" s="12">
        <v>220</v>
      </c>
      <c r="E213" s="3">
        <v>80</v>
      </c>
      <c r="F213" s="12">
        <f t="shared" ca="1" si="1"/>
        <v>0</v>
      </c>
      <c r="G213" s="12">
        <v>8.3000000000000007</v>
      </c>
      <c r="H213" s="12">
        <v>23</v>
      </c>
      <c r="I213" s="12">
        <v>188</v>
      </c>
      <c r="J213" s="12">
        <v>42.6</v>
      </c>
      <c r="K213" s="12">
        <v>139</v>
      </c>
      <c r="L213" s="4" t="s">
        <v>62</v>
      </c>
      <c r="M213" s="5"/>
    </row>
    <row r="214" spans="2:13" ht="18" x14ac:dyDescent="0.35">
      <c r="B214" s="2"/>
      <c r="C214" s="11" t="s">
        <v>164</v>
      </c>
      <c r="D214" s="3">
        <v>200</v>
      </c>
      <c r="E214" s="20">
        <v>40</v>
      </c>
      <c r="F214" s="3">
        <f t="shared" ca="1" si="1"/>
        <v>0</v>
      </c>
      <c r="G214" s="3">
        <v>0.2</v>
      </c>
      <c r="H214" s="3">
        <v>22.3</v>
      </c>
      <c r="I214" s="3">
        <v>110</v>
      </c>
      <c r="J214" s="3" t="s">
        <v>58</v>
      </c>
      <c r="K214" s="3">
        <v>859</v>
      </c>
      <c r="L214" s="4" t="s">
        <v>150</v>
      </c>
      <c r="M214" s="5"/>
    </row>
    <row r="215" spans="2:13" ht="18" x14ac:dyDescent="0.35">
      <c r="B215" s="2"/>
      <c r="C215" s="9" t="s">
        <v>22</v>
      </c>
      <c r="D215" s="3">
        <v>80</v>
      </c>
      <c r="E215" s="12">
        <v>250</v>
      </c>
      <c r="F215" s="3">
        <f t="shared" ca="1" si="1"/>
        <v>0</v>
      </c>
      <c r="G215" s="3">
        <v>1</v>
      </c>
      <c r="H215" s="3">
        <v>40</v>
      </c>
      <c r="I215" s="3">
        <v>188</v>
      </c>
      <c r="J215" s="21"/>
      <c r="K215" s="3" t="s">
        <v>36</v>
      </c>
      <c r="L215" s="10" t="s">
        <v>37</v>
      </c>
      <c r="M215" s="5"/>
    </row>
    <row r="216" spans="2:13" ht="18" x14ac:dyDescent="0.35">
      <c r="B216" s="2"/>
      <c r="C216" s="17" t="s">
        <v>38</v>
      </c>
      <c r="D216" s="18"/>
      <c r="E216" s="3">
        <v>200</v>
      </c>
      <c r="F216" s="18">
        <f ca="1">SUM(F209:F215)</f>
        <v>37.93</v>
      </c>
      <c r="G216" s="18">
        <f>SUM(G209:G215)</f>
        <v>32.85</v>
      </c>
      <c r="H216" s="18">
        <f>SUM(H209:H215)</f>
        <v>134.26999999999998</v>
      </c>
      <c r="I216" s="18">
        <f>SUM(I209:I215)</f>
        <v>961.2</v>
      </c>
      <c r="J216" s="18">
        <f>SUM(J209:J215)</f>
        <v>63.3</v>
      </c>
      <c r="K216" s="18"/>
      <c r="L216" s="4"/>
      <c r="M216" s="19">
        <f>100/I220*I216</f>
        <v>52.108858289059967</v>
      </c>
    </row>
    <row r="217" spans="2:13" ht="18" x14ac:dyDescent="0.35">
      <c r="B217" s="2" t="s">
        <v>39</v>
      </c>
      <c r="C217" s="9" t="s">
        <v>218</v>
      </c>
      <c r="D217" s="12">
        <v>50</v>
      </c>
      <c r="E217" s="3">
        <v>120</v>
      </c>
      <c r="F217" s="12">
        <v>1.6</v>
      </c>
      <c r="G217" s="12">
        <v>1.4</v>
      </c>
      <c r="H217" s="12">
        <v>40.049999999999997</v>
      </c>
      <c r="I217" s="12">
        <v>179.2</v>
      </c>
      <c r="J217" s="12"/>
      <c r="K217" s="12" t="s">
        <v>23</v>
      </c>
      <c r="L217" s="4" t="s">
        <v>151</v>
      </c>
      <c r="M217" s="22"/>
    </row>
    <row r="218" spans="2:13" ht="18" x14ac:dyDescent="0.35">
      <c r="B218" s="2"/>
      <c r="C218" s="11" t="s">
        <v>94</v>
      </c>
      <c r="D218" s="3">
        <v>200</v>
      </c>
      <c r="E218" s="18"/>
      <c r="F218" s="16">
        <v>0.38</v>
      </c>
      <c r="G218" s="3">
        <v>0.17</v>
      </c>
      <c r="H218" s="3">
        <v>20.350000000000001</v>
      </c>
      <c r="I218" s="3">
        <v>126</v>
      </c>
      <c r="J218" s="3">
        <v>156</v>
      </c>
      <c r="K218" s="3">
        <v>388</v>
      </c>
      <c r="L218" s="10" t="s">
        <v>41</v>
      </c>
      <c r="M218" s="5"/>
    </row>
    <row r="219" spans="2:13" ht="18" x14ac:dyDescent="0.35">
      <c r="B219" s="2"/>
      <c r="C219" s="17" t="s">
        <v>42</v>
      </c>
      <c r="D219" s="18"/>
      <c r="E219" s="12">
        <v>50</v>
      </c>
      <c r="F219" s="18">
        <f>SUM(F217:F218)</f>
        <v>1.98</v>
      </c>
      <c r="G219" s="18">
        <f>SUM(G217:G218)</f>
        <v>1.5699999999999998</v>
      </c>
      <c r="H219" s="18">
        <f>SUM(H217:H218)</f>
        <v>60.4</v>
      </c>
      <c r="I219" s="18" t="s">
        <v>230</v>
      </c>
      <c r="J219" s="18">
        <f>SUM(J217:J218)</f>
        <v>156</v>
      </c>
      <c r="K219" s="24"/>
      <c r="L219" s="10"/>
      <c r="M219" s="19" t="e">
        <f>100/I220*I219</f>
        <v>#VALUE!</v>
      </c>
    </row>
    <row r="220" spans="2:13" ht="36" x14ac:dyDescent="0.35">
      <c r="B220" s="25" t="s">
        <v>128</v>
      </c>
      <c r="C220" s="26"/>
      <c r="D220" s="27">
        <f>SUM(D203:D219)</f>
        <v>1750</v>
      </c>
      <c r="E220" s="3">
        <v>200</v>
      </c>
      <c r="F220" s="27">
        <f>SUM(E220)</f>
        <v>200</v>
      </c>
      <c r="G220" s="27">
        <f>SUM(G219,G216,G208)</f>
        <v>69.919999999999987</v>
      </c>
      <c r="H220" s="27">
        <f>SUM(H219,H216,H208)</f>
        <v>307.58</v>
      </c>
      <c r="I220" s="27">
        <f>SUM(I219,I216,I208)</f>
        <v>1844.6</v>
      </c>
      <c r="J220" s="27">
        <f>SUM(J219,J216,J208)</f>
        <v>221.88000000000002</v>
      </c>
      <c r="K220" s="27">
        <f>SUM(K203:K219)</f>
        <v>2944</v>
      </c>
      <c r="L220" s="10"/>
      <c r="M220" s="8"/>
    </row>
    <row r="221" spans="2:13" ht="36" x14ac:dyDescent="0.35">
      <c r="B221" s="2"/>
      <c r="C221" s="9" t="s">
        <v>45</v>
      </c>
      <c r="D221" s="3"/>
      <c r="E221" s="3"/>
      <c r="F221" s="3">
        <v>1</v>
      </c>
      <c r="G221" s="3">
        <v>1</v>
      </c>
      <c r="H221" s="3">
        <v>4</v>
      </c>
      <c r="I221" s="3"/>
      <c r="J221" s="3"/>
      <c r="K221" s="3"/>
      <c r="L221" s="4"/>
      <c r="M221" s="5"/>
    </row>
    <row r="222" spans="2:13" ht="18" x14ac:dyDescent="0.35">
      <c r="B222" s="6" t="s">
        <v>129</v>
      </c>
      <c r="C222" s="28"/>
      <c r="D222" s="7"/>
      <c r="E222" s="7"/>
      <c r="F222" s="7"/>
      <c r="G222" s="7"/>
      <c r="H222" s="7"/>
      <c r="I222" s="7"/>
      <c r="J222" s="7"/>
      <c r="K222" s="7"/>
      <c r="L222" s="10"/>
      <c r="M222" s="32"/>
    </row>
    <row r="223" spans="2:13" ht="18" x14ac:dyDescent="0.35">
      <c r="B223" s="2" t="s">
        <v>14</v>
      </c>
      <c r="C223" s="9"/>
      <c r="D223" s="3">
        <v>10</v>
      </c>
      <c r="E223" s="3">
        <v>10</v>
      </c>
      <c r="F223" s="3">
        <v>0</v>
      </c>
      <c r="G223" s="3">
        <v>8.1999999999999993</v>
      </c>
      <c r="H223" s="3">
        <v>0.1</v>
      </c>
      <c r="I223" s="3">
        <v>75</v>
      </c>
      <c r="J223" s="3"/>
      <c r="K223" s="3">
        <v>14</v>
      </c>
      <c r="L223" s="4" t="s">
        <v>16</v>
      </c>
      <c r="M223" s="22"/>
    </row>
    <row r="224" spans="2:13" ht="18" x14ac:dyDescent="0.35">
      <c r="B224" s="11"/>
      <c r="C224" s="11" t="s">
        <v>17</v>
      </c>
      <c r="D224" s="12">
        <v>15</v>
      </c>
      <c r="E224" s="12">
        <v>20</v>
      </c>
      <c r="F224" s="12">
        <v>4.6399999999999997</v>
      </c>
      <c r="G224" s="12">
        <v>5.9</v>
      </c>
      <c r="H224" s="12">
        <v>0</v>
      </c>
      <c r="I224" s="12">
        <v>72.8</v>
      </c>
      <c r="J224" s="12">
        <v>0.14000000000000001</v>
      </c>
      <c r="K224" s="12">
        <v>15</v>
      </c>
      <c r="L224" s="4" t="s">
        <v>18</v>
      </c>
      <c r="M224" s="5"/>
    </row>
    <row r="225" spans="2:13" ht="36" x14ac:dyDescent="0.35">
      <c r="B225" s="56"/>
      <c r="C225" s="11" t="s">
        <v>192</v>
      </c>
      <c r="D225" s="12">
        <v>220</v>
      </c>
      <c r="E225" s="12">
        <v>250</v>
      </c>
      <c r="F225" s="12">
        <v>14</v>
      </c>
      <c r="G225" s="12">
        <v>12.5</v>
      </c>
      <c r="H225" s="12">
        <v>67.099999999999994</v>
      </c>
      <c r="I225" s="12">
        <v>438.6</v>
      </c>
      <c r="J225" s="12">
        <v>0</v>
      </c>
      <c r="K225" s="12">
        <v>349</v>
      </c>
      <c r="L225" s="10" t="s">
        <v>69</v>
      </c>
      <c r="M225" s="5"/>
    </row>
    <row r="226" spans="2:13" ht="18" x14ac:dyDescent="0.35">
      <c r="B226" s="2"/>
      <c r="C226" s="9" t="s">
        <v>141</v>
      </c>
      <c r="D226" s="3">
        <v>200</v>
      </c>
      <c r="E226" s="3">
        <v>200</v>
      </c>
      <c r="F226" s="3">
        <v>1.4</v>
      </c>
      <c r="G226" s="3">
        <v>16.399999999999999</v>
      </c>
      <c r="H226" s="3">
        <v>16.399999999999999</v>
      </c>
      <c r="I226" s="3">
        <v>86</v>
      </c>
      <c r="J226" s="3">
        <v>0</v>
      </c>
      <c r="K226" s="3">
        <v>945</v>
      </c>
      <c r="L226" s="4" t="s">
        <v>148</v>
      </c>
      <c r="M226" s="5"/>
    </row>
    <row r="227" spans="2:13" ht="18" x14ac:dyDescent="0.35">
      <c r="B227" s="2"/>
      <c r="C227" s="9" t="s">
        <v>22</v>
      </c>
      <c r="D227" s="3">
        <v>60</v>
      </c>
      <c r="E227" s="3">
        <v>100</v>
      </c>
      <c r="F227" s="16">
        <v>8</v>
      </c>
      <c r="G227" s="3">
        <v>0.8</v>
      </c>
      <c r="H227" s="3">
        <v>49.2</v>
      </c>
      <c r="I227" s="3">
        <v>235</v>
      </c>
      <c r="J227" s="3"/>
      <c r="K227" s="3" t="s">
        <v>23</v>
      </c>
      <c r="L227" s="10" t="s">
        <v>24</v>
      </c>
      <c r="M227" s="5"/>
    </row>
    <row r="228" spans="2:13" ht="18" x14ac:dyDescent="0.35">
      <c r="B228" s="2"/>
      <c r="C228" s="17" t="s">
        <v>25</v>
      </c>
      <c r="D228" s="18"/>
      <c r="E228" s="18"/>
      <c r="F228" s="18">
        <f>SUM(F223:F227)</f>
        <v>28.04</v>
      </c>
      <c r="G228" s="18">
        <f>SUM(G223:G227)</f>
        <v>43.8</v>
      </c>
      <c r="H228" s="18">
        <f>SUM(H223:H227)</f>
        <v>132.80000000000001</v>
      </c>
      <c r="I228" s="18">
        <f>SUM(I223:I227)</f>
        <v>907.40000000000009</v>
      </c>
      <c r="J228" s="18">
        <f>SUM(J223:J227)</f>
        <v>0.14000000000000001</v>
      </c>
      <c r="K228" s="18"/>
      <c r="L228" s="4"/>
      <c r="M228" s="19">
        <f>100/I239*I228</f>
        <v>43.424371054885839</v>
      </c>
    </row>
    <row r="229" spans="2:13" ht="36" x14ac:dyDescent="0.35">
      <c r="B229" s="2" t="s">
        <v>26</v>
      </c>
      <c r="C229" s="9" t="s">
        <v>50</v>
      </c>
      <c r="D229" s="3">
        <v>70</v>
      </c>
      <c r="E229" s="3">
        <v>80</v>
      </c>
      <c r="F229" s="3">
        <v>1.41</v>
      </c>
      <c r="G229" s="3">
        <v>5.08</v>
      </c>
      <c r="H229" s="3">
        <v>9.02</v>
      </c>
      <c r="I229" s="3">
        <v>87.4</v>
      </c>
      <c r="J229" s="3">
        <v>32.450000000000003</v>
      </c>
      <c r="K229" s="3">
        <v>45</v>
      </c>
      <c r="L229" s="10" t="s">
        <v>51</v>
      </c>
      <c r="M229" s="5"/>
    </row>
    <row r="230" spans="2:13" ht="18" x14ac:dyDescent="0.35">
      <c r="B230" s="2"/>
      <c r="C230" s="9" t="s">
        <v>52</v>
      </c>
      <c r="D230" s="3">
        <v>250</v>
      </c>
      <c r="E230" s="3">
        <v>350</v>
      </c>
      <c r="F230" s="3">
        <v>6.6</v>
      </c>
      <c r="G230" s="3">
        <v>11</v>
      </c>
      <c r="H230" s="3">
        <v>28.8</v>
      </c>
      <c r="I230" s="3">
        <v>261.70999999999998</v>
      </c>
      <c r="J230" s="3">
        <v>11.2</v>
      </c>
      <c r="K230" s="3">
        <v>96</v>
      </c>
      <c r="L230" s="4" t="s">
        <v>53</v>
      </c>
      <c r="M230" s="5"/>
    </row>
    <row r="231" spans="2:13" ht="36" x14ac:dyDescent="0.35">
      <c r="B231" s="2"/>
      <c r="C231" s="11" t="s">
        <v>220</v>
      </c>
      <c r="D231" s="3">
        <v>110</v>
      </c>
      <c r="E231" s="3">
        <v>120</v>
      </c>
      <c r="F231" s="3">
        <v>15.96</v>
      </c>
      <c r="G231" s="57">
        <v>5.64</v>
      </c>
      <c r="H231" s="3">
        <v>11.51</v>
      </c>
      <c r="I231" s="3">
        <v>160.5</v>
      </c>
      <c r="J231" s="3">
        <v>0.51</v>
      </c>
      <c r="K231" s="3" t="s">
        <v>221</v>
      </c>
      <c r="L231" s="10"/>
      <c r="M231" s="5"/>
    </row>
    <row r="232" spans="2:13" ht="18" x14ac:dyDescent="0.35">
      <c r="B232" s="2"/>
      <c r="C232" s="11" t="s">
        <v>246</v>
      </c>
      <c r="D232" s="12">
        <v>180</v>
      </c>
      <c r="E232" s="12">
        <v>180</v>
      </c>
      <c r="F232" s="15">
        <v>3.6</v>
      </c>
      <c r="G232" s="12">
        <v>7.77</v>
      </c>
      <c r="H232" s="12">
        <v>16.8</v>
      </c>
      <c r="I232" s="12">
        <v>156.6</v>
      </c>
      <c r="J232" s="12">
        <v>20.95</v>
      </c>
      <c r="K232" s="12">
        <v>312</v>
      </c>
      <c r="L232" s="4" t="s">
        <v>43</v>
      </c>
      <c r="M232" s="5"/>
    </row>
    <row r="233" spans="2:13" ht="18" x14ac:dyDescent="0.35">
      <c r="B233" s="2"/>
      <c r="C233" s="11" t="s">
        <v>107</v>
      </c>
      <c r="D233" s="3">
        <v>200</v>
      </c>
      <c r="E233" s="3">
        <v>200</v>
      </c>
      <c r="F233" s="3">
        <v>0.51</v>
      </c>
      <c r="G233" s="3">
        <v>0</v>
      </c>
      <c r="H233" s="3">
        <v>25.23</v>
      </c>
      <c r="I233" s="3">
        <v>103</v>
      </c>
      <c r="J233" s="3" t="s">
        <v>58</v>
      </c>
      <c r="K233" s="3">
        <v>349</v>
      </c>
      <c r="L233" s="10" t="s">
        <v>59</v>
      </c>
      <c r="M233" s="5"/>
    </row>
    <row r="234" spans="2:13" ht="18" x14ac:dyDescent="0.35">
      <c r="B234" s="2"/>
      <c r="C234" s="9" t="s">
        <v>181</v>
      </c>
      <c r="D234" s="3">
        <v>80</v>
      </c>
      <c r="E234" s="3">
        <v>120</v>
      </c>
      <c r="F234" s="3">
        <v>8</v>
      </c>
      <c r="G234" s="3">
        <v>1</v>
      </c>
      <c r="H234" s="3">
        <v>40</v>
      </c>
      <c r="I234" s="3">
        <v>188</v>
      </c>
      <c r="J234" s="21"/>
      <c r="K234" s="3" t="s">
        <v>36</v>
      </c>
      <c r="L234" s="4" t="s">
        <v>37</v>
      </c>
      <c r="M234" s="5"/>
    </row>
    <row r="235" spans="2:13" ht="18" x14ac:dyDescent="0.35">
      <c r="B235" s="2"/>
      <c r="C235" s="17" t="s">
        <v>38</v>
      </c>
      <c r="D235" s="18"/>
      <c r="E235" s="18"/>
      <c r="F235" s="18">
        <f>SUM(F229:F234)</f>
        <v>36.08</v>
      </c>
      <c r="G235" s="18">
        <f>SUM(G229:G234)</f>
        <v>30.49</v>
      </c>
      <c r="H235" s="18">
        <f>SUM(H229:H234)</f>
        <v>131.36000000000001</v>
      </c>
      <c r="I235" s="18">
        <f>SUM(I229:I234)</f>
        <v>957.21</v>
      </c>
      <c r="J235" s="18">
        <f>SUM(J229:J234)</f>
        <v>65.11</v>
      </c>
      <c r="K235" s="18"/>
      <c r="L235" s="10"/>
      <c r="M235" s="19">
        <f>100/I239*I235</f>
        <v>45.808069448365963</v>
      </c>
    </row>
    <row r="236" spans="2:13" ht="36" x14ac:dyDescent="0.35">
      <c r="B236" s="2" t="s">
        <v>39</v>
      </c>
      <c r="C236" s="9" t="s">
        <v>40</v>
      </c>
      <c r="D236" s="12">
        <v>100</v>
      </c>
      <c r="E236" s="12">
        <v>100</v>
      </c>
      <c r="F236" s="12">
        <v>15</v>
      </c>
      <c r="G236" s="12">
        <v>11.15</v>
      </c>
      <c r="H236" s="12">
        <v>20.6</v>
      </c>
      <c r="I236" s="12">
        <v>112</v>
      </c>
      <c r="J236" s="12">
        <v>0.2</v>
      </c>
      <c r="K236" s="12">
        <v>222</v>
      </c>
      <c r="L236" s="4" t="s">
        <v>41</v>
      </c>
      <c r="M236" s="22"/>
    </row>
    <row r="237" spans="2:13" ht="18" x14ac:dyDescent="0.35">
      <c r="B237" s="2"/>
      <c r="C237" s="11" t="s">
        <v>180</v>
      </c>
      <c r="D237" s="12">
        <v>200</v>
      </c>
      <c r="E237" s="12">
        <v>200</v>
      </c>
      <c r="F237" s="12" t="s">
        <v>140</v>
      </c>
      <c r="G237" s="12">
        <v>0</v>
      </c>
      <c r="H237" s="12">
        <v>28.26</v>
      </c>
      <c r="I237" s="12">
        <v>113</v>
      </c>
      <c r="J237" s="12">
        <v>0.69</v>
      </c>
      <c r="K237" s="12">
        <v>348</v>
      </c>
      <c r="L237" s="10"/>
      <c r="M237" s="5"/>
    </row>
    <row r="238" spans="2:13" ht="18" x14ac:dyDescent="0.35">
      <c r="B238" s="2"/>
      <c r="C238" s="17" t="s">
        <v>42</v>
      </c>
      <c r="D238" s="18"/>
      <c r="E238" s="18"/>
      <c r="F238" s="18">
        <f>SUM(F236:F237)</f>
        <v>15</v>
      </c>
      <c r="G238" s="18">
        <f>SUM(G236:G237)</f>
        <v>11.15</v>
      </c>
      <c r="H238" s="18">
        <f>SUM(H236:H237)</f>
        <v>48.86</v>
      </c>
      <c r="I238" s="18">
        <f>SUM(I236:I237)</f>
        <v>225</v>
      </c>
      <c r="J238" s="18">
        <f>SUM(J236:J237)</f>
        <v>0.8899999999999999</v>
      </c>
      <c r="K238" s="18"/>
      <c r="L238" s="10"/>
      <c r="M238" s="19">
        <f>100/I239*I238</f>
        <v>10.767559496748197</v>
      </c>
    </row>
    <row r="239" spans="2:13" ht="36" x14ac:dyDescent="0.35">
      <c r="B239" s="25" t="s">
        <v>131</v>
      </c>
      <c r="C239" s="26"/>
      <c r="D239" s="30">
        <f>SUM(D223:D238)</f>
        <v>1695</v>
      </c>
      <c r="E239" s="30">
        <f>SUM(E223:E238)</f>
        <v>1930</v>
      </c>
      <c r="F239" s="31">
        <f>SUM(F238,F235,F228)</f>
        <v>79.12</v>
      </c>
      <c r="G239" s="31">
        <f>SUM(G238,G235,G228)</f>
        <v>85.44</v>
      </c>
      <c r="H239" s="31">
        <f>SUM(H238,H235,H228)</f>
        <v>313.02000000000004</v>
      </c>
      <c r="I239" s="31">
        <f>SUM(I238,I235,I228)</f>
        <v>2089.61</v>
      </c>
      <c r="J239" s="31">
        <f>SUM(J238,J235,J228)</f>
        <v>66.14</v>
      </c>
      <c r="K239" s="30">
        <f>SUM(K223:K238)</f>
        <v>2695</v>
      </c>
      <c r="L239" s="4"/>
      <c r="M239" s="8"/>
    </row>
    <row r="240" spans="2:13" ht="36" x14ac:dyDescent="0.35">
      <c r="B240" s="2"/>
      <c r="C240" s="9" t="s">
        <v>45</v>
      </c>
      <c r="D240" s="12"/>
      <c r="E240" s="12"/>
      <c r="F240" s="12">
        <v>1</v>
      </c>
      <c r="G240" s="12">
        <v>1</v>
      </c>
      <c r="H240" s="12">
        <v>4</v>
      </c>
      <c r="I240" s="12"/>
      <c r="J240" s="12"/>
      <c r="K240" s="12"/>
      <c r="L240" s="10"/>
      <c r="M240" s="22"/>
    </row>
    <row r="241" spans="2:13" ht="18" x14ac:dyDescent="0.35">
      <c r="B241" s="6" t="s">
        <v>132</v>
      </c>
      <c r="C241" s="28"/>
      <c r="D241" s="7"/>
      <c r="E241" s="7"/>
      <c r="F241" s="7"/>
      <c r="G241" s="7"/>
      <c r="H241" s="7"/>
      <c r="I241" s="7"/>
      <c r="J241" s="7"/>
      <c r="K241" s="7"/>
      <c r="L241" s="4"/>
      <c r="M241" s="32"/>
    </row>
    <row r="242" spans="2:13" ht="18" x14ac:dyDescent="0.35">
      <c r="B242" s="33" t="s">
        <v>14</v>
      </c>
      <c r="C242" s="9" t="s">
        <v>130</v>
      </c>
      <c r="D242" s="3">
        <v>10</v>
      </c>
      <c r="E242" s="3">
        <v>10</v>
      </c>
      <c r="F242" s="3">
        <v>0</v>
      </c>
      <c r="G242" s="3">
        <v>8.1999999999999993</v>
      </c>
      <c r="H242" s="3">
        <v>0.1</v>
      </c>
      <c r="I242" s="12">
        <v>75</v>
      </c>
      <c r="J242" s="3">
        <v>0</v>
      </c>
      <c r="K242" s="3">
        <v>14</v>
      </c>
      <c r="L242" s="10" t="s">
        <v>16</v>
      </c>
      <c r="M242" s="22"/>
    </row>
    <row r="243" spans="2:13" ht="18" x14ac:dyDescent="0.35">
      <c r="B243" s="13"/>
      <c r="C243" s="11"/>
      <c r="D243" s="12">
        <v>30</v>
      </c>
      <c r="E243" s="12">
        <v>30</v>
      </c>
      <c r="F243" s="12">
        <v>13.81</v>
      </c>
      <c r="G243" s="12">
        <v>10.95</v>
      </c>
      <c r="H243" s="12">
        <v>31.39</v>
      </c>
      <c r="I243" s="12">
        <v>274.77999999999997</v>
      </c>
      <c r="J243" s="12">
        <v>0.92</v>
      </c>
      <c r="K243" s="12">
        <v>8</v>
      </c>
      <c r="L243" s="4" t="s">
        <v>144</v>
      </c>
      <c r="M243" s="5"/>
    </row>
    <row r="244" spans="2:13" ht="18" x14ac:dyDescent="0.35">
      <c r="B244" s="13"/>
      <c r="C244" s="9" t="s">
        <v>222</v>
      </c>
      <c r="D244" s="14">
        <v>220</v>
      </c>
      <c r="E244" s="12">
        <v>250</v>
      </c>
      <c r="F244" s="15">
        <v>6.5</v>
      </c>
      <c r="G244" s="12">
        <v>10.199999999999999</v>
      </c>
      <c r="H244" s="12">
        <v>38.6</v>
      </c>
      <c r="I244" s="12">
        <v>271.39999999999998</v>
      </c>
      <c r="J244" s="12"/>
      <c r="K244" s="12">
        <v>173</v>
      </c>
      <c r="L244" s="10" t="s">
        <v>19</v>
      </c>
      <c r="M244" s="5"/>
    </row>
    <row r="245" spans="2:13" ht="18" x14ac:dyDescent="0.35">
      <c r="B245" s="13"/>
      <c r="C245" s="9" t="s">
        <v>20</v>
      </c>
      <c r="D245" s="3">
        <v>200</v>
      </c>
      <c r="E245" s="3">
        <v>200</v>
      </c>
      <c r="F245" s="3">
        <v>3.52</v>
      </c>
      <c r="G245" s="3">
        <v>3.72</v>
      </c>
      <c r="H245" s="3">
        <v>25.49</v>
      </c>
      <c r="I245" s="3">
        <v>145.19999999999999</v>
      </c>
      <c r="J245" s="3">
        <v>1.3</v>
      </c>
      <c r="K245" s="3">
        <v>959</v>
      </c>
      <c r="L245" s="4" t="s">
        <v>21</v>
      </c>
      <c r="M245" s="5"/>
    </row>
    <row r="246" spans="2:13" ht="18" x14ac:dyDescent="0.35">
      <c r="B246" s="13"/>
      <c r="C246" s="9" t="s">
        <v>22</v>
      </c>
      <c r="D246" s="3">
        <v>60</v>
      </c>
      <c r="E246" s="3">
        <v>100</v>
      </c>
      <c r="F246" s="16">
        <v>8</v>
      </c>
      <c r="G246" s="3">
        <v>0.8</v>
      </c>
      <c r="H246" s="3">
        <v>49.2</v>
      </c>
      <c r="I246" s="3">
        <v>235</v>
      </c>
      <c r="J246" s="3"/>
      <c r="K246" s="3" t="s">
        <v>23</v>
      </c>
      <c r="L246" s="10" t="s">
        <v>24</v>
      </c>
      <c r="M246" s="5"/>
    </row>
    <row r="247" spans="2:13" ht="18" x14ac:dyDescent="0.35">
      <c r="B247" s="13" t="s">
        <v>26</v>
      </c>
      <c r="C247" s="9" t="s">
        <v>223</v>
      </c>
      <c r="D247" s="12">
        <v>70</v>
      </c>
      <c r="E247" s="12">
        <v>80</v>
      </c>
      <c r="F247" s="12">
        <v>1</v>
      </c>
      <c r="G247" s="12">
        <v>0.4</v>
      </c>
      <c r="H247" s="12">
        <v>2.2999999999999998</v>
      </c>
      <c r="I247" s="12">
        <v>21</v>
      </c>
      <c r="J247" s="12">
        <v>5</v>
      </c>
      <c r="K247" s="12" t="s">
        <v>224</v>
      </c>
      <c r="L247" s="10" t="s">
        <v>70</v>
      </c>
      <c r="M247" s="5"/>
    </row>
    <row r="248" spans="2:13" ht="18" x14ac:dyDescent="0.35">
      <c r="B248" s="13"/>
      <c r="C248" s="9" t="s">
        <v>225</v>
      </c>
      <c r="D248" s="51">
        <v>250</v>
      </c>
      <c r="E248" s="51">
        <v>350</v>
      </c>
      <c r="F248" s="51">
        <v>6.4</v>
      </c>
      <c r="G248" s="58">
        <v>8.5</v>
      </c>
      <c r="H248" s="51">
        <v>17.8</v>
      </c>
      <c r="I248" s="51">
        <v>200.47</v>
      </c>
      <c r="J248" s="51">
        <v>14.1</v>
      </c>
      <c r="K248" s="51">
        <v>99</v>
      </c>
      <c r="L248" s="4" t="s">
        <v>72</v>
      </c>
      <c r="M248" s="5"/>
    </row>
    <row r="249" spans="2:13" ht="18" x14ac:dyDescent="0.35">
      <c r="B249" s="13"/>
      <c r="C249" s="11" t="s">
        <v>226</v>
      </c>
      <c r="D249" s="12">
        <v>90</v>
      </c>
      <c r="E249" s="12">
        <v>100</v>
      </c>
      <c r="F249" s="12">
        <v>15.02</v>
      </c>
      <c r="G249" s="12">
        <v>13.25</v>
      </c>
      <c r="H249" s="12">
        <v>4.2</v>
      </c>
      <c r="I249" s="12">
        <v>333</v>
      </c>
      <c r="J249" s="12">
        <v>1.53</v>
      </c>
      <c r="K249" s="12">
        <v>246</v>
      </c>
      <c r="L249" s="10" t="s">
        <v>73</v>
      </c>
      <c r="M249" s="5"/>
    </row>
    <row r="250" spans="2:13" ht="18" x14ac:dyDescent="0.35">
      <c r="B250" s="13"/>
      <c r="C250" s="9" t="s">
        <v>85</v>
      </c>
      <c r="D250" s="3"/>
      <c r="E250" s="3">
        <v>180</v>
      </c>
      <c r="F250" s="3">
        <v>9.31</v>
      </c>
      <c r="G250" s="3">
        <v>10.72</v>
      </c>
      <c r="H250" s="3">
        <v>45.72</v>
      </c>
      <c r="I250" s="3">
        <v>210</v>
      </c>
      <c r="J250" s="3">
        <v>0</v>
      </c>
      <c r="K250" s="3">
        <v>0.30299999999999999</v>
      </c>
      <c r="L250" s="4" t="s">
        <v>33</v>
      </c>
      <c r="M250" s="5"/>
    </row>
    <row r="251" spans="2:13" ht="18" x14ac:dyDescent="0.35">
      <c r="B251" s="13"/>
      <c r="C251" s="9" t="s">
        <v>94</v>
      </c>
      <c r="D251" s="3">
        <v>200</v>
      </c>
      <c r="E251" s="3">
        <v>200</v>
      </c>
      <c r="F251" s="3">
        <v>1.2</v>
      </c>
      <c r="G251" s="3">
        <v>0</v>
      </c>
      <c r="H251" s="3">
        <v>27.6</v>
      </c>
      <c r="I251" s="3">
        <v>111</v>
      </c>
      <c r="J251" s="3">
        <v>0.92</v>
      </c>
      <c r="K251" s="3">
        <v>350</v>
      </c>
      <c r="L251" s="10" t="s">
        <v>34</v>
      </c>
      <c r="M251" s="5"/>
    </row>
    <row r="252" spans="2:13" ht="18" x14ac:dyDescent="0.35">
      <c r="B252" s="13"/>
      <c r="C252" s="9" t="s">
        <v>160</v>
      </c>
      <c r="D252" s="3">
        <v>80</v>
      </c>
      <c r="E252" s="3">
        <v>120</v>
      </c>
      <c r="F252" s="3">
        <v>8</v>
      </c>
      <c r="G252" s="3">
        <v>1</v>
      </c>
      <c r="H252" s="3">
        <v>40</v>
      </c>
      <c r="I252" s="3">
        <v>188</v>
      </c>
      <c r="J252" s="21"/>
      <c r="K252" s="3" t="s">
        <v>36</v>
      </c>
      <c r="L252" s="4" t="s">
        <v>37</v>
      </c>
      <c r="M252" s="5"/>
    </row>
    <row r="253" spans="2:13" ht="18" x14ac:dyDescent="0.35">
      <c r="B253" s="13"/>
      <c r="C253" s="17" t="s">
        <v>38</v>
      </c>
      <c r="D253" s="34">
        <f t="shared" ref="D253:J253" si="2">SUM(D247:D252)</f>
        <v>690</v>
      </c>
      <c r="E253" s="34">
        <f t="shared" si="2"/>
        <v>1030</v>
      </c>
      <c r="F253" s="34">
        <f t="shared" si="2"/>
        <v>40.930000000000007</v>
      </c>
      <c r="G253" s="34">
        <f t="shared" si="2"/>
        <v>33.869999999999997</v>
      </c>
      <c r="H253" s="34">
        <f t="shared" si="2"/>
        <v>137.62</v>
      </c>
      <c r="I253" s="34">
        <f t="shared" si="2"/>
        <v>1063.47</v>
      </c>
      <c r="J253" s="34">
        <f t="shared" si="2"/>
        <v>21.550000000000004</v>
      </c>
      <c r="K253" s="34"/>
      <c r="L253" s="10"/>
      <c r="M253" s="19" t="e">
        <f>100/#REF!*I253</f>
        <v>#REF!</v>
      </c>
    </row>
    <row r="254" spans="2:13" ht="18" x14ac:dyDescent="0.35">
      <c r="B254" s="13" t="s">
        <v>39</v>
      </c>
      <c r="C254" s="11" t="s">
        <v>185</v>
      </c>
      <c r="D254" s="12">
        <v>90</v>
      </c>
      <c r="E254" s="12">
        <v>90</v>
      </c>
      <c r="F254" s="12">
        <v>10</v>
      </c>
      <c r="G254" s="12">
        <v>15</v>
      </c>
      <c r="H254" s="12">
        <v>95</v>
      </c>
      <c r="I254" s="12">
        <v>271</v>
      </c>
      <c r="J254" s="12">
        <v>0.6</v>
      </c>
      <c r="K254" s="12">
        <v>112</v>
      </c>
      <c r="L254" s="4" t="s">
        <v>74</v>
      </c>
      <c r="M254" s="5"/>
    </row>
    <row r="255" spans="2:13" ht="18" x14ac:dyDescent="0.35">
      <c r="B255" s="13"/>
      <c r="C255" s="23" t="s">
        <v>227</v>
      </c>
      <c r="D255" s="12">
        <v>200</v>
      </c>
      <c r="E255" s="12">
        <v>200</v>
      </c>
      <c r="F255" s="12">
        <v>1</v>
      </c>
      <c r="G255" s="12">
        <v>0.2</v>
      </c>
      <c r="H255" s="12">
        <v>20.2</v>
      </c>
      <c r="I255" s="12">
        <v>92</v>
      </c>
      <c r="J255" s="12"/>
      <c r="K255" s="12" t="s">
        <v>23</v>
      </c>
      <c r="L255" s="10" t="s">
        <v>61</v>
      </c>
      <c r="M255" s="5"/>
    </row>
    <row r="256" spans="2:13" ht="18" x14ac:dyDescent="0.35">
      <c r="B256" s="13"/>
      <c r="C256" s="17" t="s">
        <v>42</v>
      </c>
      <c r="D256" s="34"/>
      <c r="E256" s="34"/>
      <c r="F256" s="34">
        <f>SUM(F254:F255)</f>
        <v>11</v>
      </c>
      <c r="G256" s="34">
        <f>SUM(G254:G255)</f>
        <v>15.2</v>
      </c>
      <c r="H256" s="34">
        <f>SUM(H254:H255)</f>
        <v>115.2</v>
      </c>
      <c r="I256" s="34">
        <f>SUM(I254:I255)</f>
        <v>363</v>
      </c>
      <c r="J256" s="34">
        <f>SUM(J254:J255)</f>
        <v>0.6</v>
      </c>
      <c r="K256" s="34"/>
      <c r="L256" s="10"/>
      <c r="M256" s="19" t="e">
        <f>100/#REF!*I256</f>
        <v>#REF!</v>
      </c>
    </row>
    <row r="257" spans="2:13" ht="18" x14ac:dyDescent="0.35">
      <c r="B257" s="2"/>
      <c r="C257" s="9" t="s">
        <v>155</v>
      </c>
      <c r="D257" s="12">
        <f>SUM(D254:D256)</f>
        <v>290</v>
      </c>
      <c r="E257" s="12">
        <f>SUM(E254:E256)</f>
        <v>290</v>
      </c>
      <c r="F257" s="12">
        <f>SUM(D257:E257)</f>
        <v>580</v>
      </c>
      <c r="G257" s="12">
        <f>SUM(G242:G256)</f>
        <v>132.01</v>
      </c>
      <c r="H257" s="12">
        <f>SUM(H242:H256)</f>
        <v>650.42000000000007</v>
      </c>
      <c r="I257" s="12">
        <f>SUM(G257:H257)</f>
        <v>782.43000000000006</v>
      </c>
      <c r="J257" s="12">
        <f>SUM(J247:J256)</f>
        <v>44.300000000000011</v>
      </c>
      <c r="K257" s="12">
        <f>SUM(K242:K256)</f>
        <v>1961.3030000000001</v>
      </c>
      <c r="L257" s="10"/>
      <c r="M257" s="5"/>
    </row>
    <row r="258" spans="2:13" ht="18" x14ac:dyDescent="0.35">
      <c r="B258" s="13" t="s">
        <v>133</v>
      </c>
      <c r="C258" s="46"/>
      <c r="D258" s="12"/>
      <c r="E258" s="12"/>
      <c r="F258" s="12"/>
      <c r="G258" s="12"/>
      <c r="H258" s="12"/>
      <c r="I258" s="12"/>
      <c r="J258" s="12"/>
      <c r="K258" s="12"/>
      <c r="L258" s="4"/>
      <c r="M258" s="5"/>
    </row>
    <row r="259" spans="2:13" ht="18" x14ac:dyDescent="0.35">
      <c r="B259" s="13" t="s">
        <v>14</v>
      </c>
      <c r="C259" s="11" t="s">
        <v>182</v>
      </c>
      <c r="D259" s="3">
        <v>10</v>
      </c>
      <c r="E259" s="3">
        <v>10</v>
      </c>
      <c r="F259" s="3">
        <v>0</v>
      </c>
      <c r="G259" s="3">
        <v>8.1999999999999993</v>
      </c>
      <c r="H259" s="3">
        <v>0.1</v>
      </c>
      <c r="I259" s="12">
        <v>75</v>
      </c>
      <c r="J259" s="3">
        <v>0</v>
      </c>
      <c r="K259" s="3">
        <v>14</v>
      </c>
      <c r="L259" s="10" t="s">
        <v>16</v>
      </c>
      <c r="M259" s="5"/>
    </row>
    <row r="260" spans="2:13" ht="18" x14ac:dyDescent="0.35">
      <c r="B260" s="13"/>
      <c r="C260" s="11"/>
      <c r="D260" s="12" t="s">
        <v>66</v>
      </c>
      <c r="E260" s="12" t="s">
        <v>67</v>
      </c>
      <c r="F260" s="12">
        <v>5.0999999999999996</v>
      </c>
      <c r="G260" s="12">
        <v>4.5999999999999996</v>
      </c>
      <c r="H260" s="12">
        <v>0.3</v>
      </c>
      <c r="I260" s="12">
        <v>63</v>
      </c>
      <c r="J260" s="12">
        <v>0</v>
      </c>
      <c r="K260" s="12">
        <v>209</v>
      </c>
      <c r="L260" s="4" t="s">
        <v>68</v>
      </c>
      <c r="M260" s="5"/>
    </row>
    <row r="261" spans="2:13" ht="36" x14ac:dyDescent="0.35">
      <c r="B261" s="13"/>
      <c r="C261" s="23" t="s">
        <v>228</v>
      </c>
      <c r="D261" s="20">
        <v>220</v>
      </c>
      <c r="E261" s="20">
        <v>250</v>
      </c>
      <c r="F261" s="20">
        <v>6</v>
      </c>
      <c r="G261" s="20">
        <v>10</v>
      </c>
      <c r="H261" s="20">
        <v>37.299999999999997</v>
      </c>
      <c r="I261" s="20">
        <v>262.5</v>
      </c>
      <c r="J261" s="20">
        <v>0</v>
      </c>
      <c r="K261" s="20">
        <v>173</v>
      </c>
      <c r="L261" s="10" t="s">
        <v>47</v>
      </c>
      <c r="M261" s="8"/>
    </row>
    <row r="262" spans="2:13" ht="18" x14ac:dyDescent="0.35">
      <c r="B262" s="13"/>
      <c r="C262" s="9" t="s">
        <v>187</v>
      </c>
      <c r="D262" s="3">
        <v>200</v>
      </c>
      <c r="E262" s="3">
        <v>200</v>
      </c>
      <c r="F262" s="3">
        <v>7.2</v>
      </c>
      <c r="G262" s="3">
        <v>7.3</v>
      </c>
      <c r="H262" s="3">
        <v>23.17</v>
      </c>
      <c r="I262" s="3">
        <v>175</v>
      </c>
      <c r="J262" s="3">
        <v>1.8</v>
      </c>
      <c r="K262" s="3">
        <v>379</v>
      </c>
      <c r="L262" s="4" t="s">
        <v>49</v>
      </c>
      <c r="M262" s="5"/>
    </row>
    <row r="263" spans="2:13" ht="18" x14ac:dyDescent="0.35">
      <c r="B263" s="13"/>
      <c r="C263" s="9" t="s">
        <v>22</v>
      </c>
      <c r="D263" s="3">
        <v>60</v>
      </c>
      <c r="E263" s="3">
        <v>100</v>
      </c>
      <c r="F263" s="16">
        <v>8</v>
      </c>
      <c r="G263" s="3">
        <v>0.8</v>
      </c>
      <c r="H263" s="3">
        <v>49.2</v>
      </c>
      <c r="I263" s="3">
        <v>235</v>
      </c>
      <c r="J263" s="3"/>
      <c r="K263" s="3" t="s">
        <v>23</v>
      </c>
      <c r="L263" s="10" t="s">
        <v>24</v>
      </c>
      <c r="M263" s="5"/>
    </row>
    <row r="264" spans="2:13" ht="18" x14ac:dyDescent="0.35">
      <c r="B264" s="13"/>
      <c r="C264" s="17" t="s">
        <v>25</v>
      </c>
      <c r="D264" s="34"/>
      <c r="E264" s="34"/>
      <c r="F264" s="34">
        <f>SUM(F259:F263)</f>
        <v>26.3</v>
      </c>
      <c r="G264" s="34">
        <f>SUM(G259:G263)</f>
        <v>30.9</v>
      </c>
      <c r="H264" s="34">
        <f>SUM(H259:H263)</f>
        <v>110.07</v>
      </c>
      <c r="I264" s="34">
        <f>SUM(I259:I263)</f>
        <v>810.5</v>
      </c>
      <c r="J264" s="34">
        <f>SUM(J259:J263)</f>
        <v>1.8</v>
      </c>
      <c r="K264" s="34"/>
      <c r="L264" s="59"/>
      <c r="M264" s="19">
        <f>100/I276*I264</f>
        <v>33.095140873826047</v>
      </c>
    </row>
    <row r="265" spans="2:13" ht="18" x14ac:dyDescent="0.35">
      <c r="B265" s="13" t="s">
        <v>78</v>
      </c>
      <c r="C265" s="9" t="s">
        <v>27</v>
      </c>
      <c r="D265" s="3">
        <v>70</v>
      </c>
      <c r="E265" s="3">
        <v>80</v>
      </c>
      <c r="F265" s="16">
        <v>1.24</v>
      </c>
      <c r="G265" s="3">
        <v>10.14</v>
      </c>
      <c r="H265" s="3">
        <v>7.47</v>
      </c>
      <c r="I265" s="3">
        <v>130</v>
      </c>
      <c r="J265" s="3">
        <v>9.36</v>
      </c>
      <c r="K265" s="3">
        <v>68</v>
      </c>
      <c r="L265" s="10" t="s">
        <v>28</v>
      </c>
      <c r="M265" s="5"/>
    </row>
    <row r="266" spans="2:13" ht="18" x14ac:dyDescent="0.35">
      <c r="B266" s="13"/>
      <c r="C266" s="11" t="s">
        <v>183</v>
      </c>
      <c r="D266" s="12">
        <v>250</v>
      </c>
      <c r="E266" s="12">
        <v>350</v>
      </c>
      <c r="F266" s="12">
        <v>22.35</v>
      </c>
      <c r="G266" s="12">
        <v>19.920000000000002</v>
      </c>
      <c r="H266" s="12">
        <v>24</v>
      </c>
      <c r="I266" s="12">
        <v>364.3</v>
      </c>
      <c r="J266" s="12">
        <v>11.55</v>
      </c>
      <c r="K266" s="12">
        <v>101</v>
      </c>
      <c r="L266" s="4" t="s">
        <v>79</v>
      </c>
      <c r="M266" s="5"/>
    </row>
    <row r="267" spans="2:13" ht="18" x14ac:dyDescent="0.35">
      <c r="B267" s="13"/>
      <c r="C267" s="11" t="s">
        <v>226</v>
      </c>
      <c r="D267" s="12">
        <v>110</v>
      </c>
      <c r="E267" s="12">
        <v>80</v>
      </c>
      <c r="F267" s="12">
        <v>10.09</v>
      </c>
      <c r="G267" s="12">
        <v>8.67</v>
      </c>
      <c r="H267" s="12">
        <v>9.25</v>
      </c>
      <c r="I267" s="12">
        <v>155</v>
      </c>
      <c r="J267" s="12" t="s">
        <v>143</v>
      </c>
      <c r="K267" s="12">
        <v>268</v>
      </c>
      <c r="L267" s="10" t="s">
        <v>30</v>
      </c>
      <c r="M267" s="5"/>
    </row>
    <row r="268" spans="2:13" ht="18" x14ac:dyDescent="0.35">
      <c r="B268" s="13"/>
      <c r="C268" s="11" t="s">
        <v>56</v>
      </c>
      <c r="D268" s="3">
        <v>150</v>
      </c>
      <c r="E268" s="3">
        <v>200</v>
      </c>
      <c r="F268" s="3">
        <v>4.8</v>
      </c>
      <c r="G268" s="3">
        <v>5.76</v>
      </c>
      <c r="H268" s="3">
        <v>50.04</v>
      </c>
      <c r="I268" s="3">
        <v>284</v>
      </c>
      <c r="J268" s="3">
        <v>0</v>
      </c>
      <c r="K268" s="3">
        <v>302</v>
      </c>
      <c r="L268" s="4" t="s">
        <v>57</v>
      </c>
      <c r="M268" s="5"/>
    </row>
    <row r="269" spans="2:13" ht="18" x14ac:dyDescent="0.35">
      <c r="B269" s="13"/>
      <c r="C269" s="11"/>
      <c r="D269" s="12">
        <v>30</v>
      </c>
      <c r="E269" s="12">
        <v>30</v>
      </c>
      <c r="F269" s="12">
        <v>0.56999999999999995</v>
      </c>
      <c r="G269" s="12">
        <v>1.56</v>
      </c>
      <c r="H269" s="12">
        <v>1.71</v>
      </c>
      <c r="I269" s="12">
        <v>23.4</v>
      </c>
      <c r="J269" s="12"/>
      <c r="K269" s="12">
        <v>330</v>
      </c>
      <c r="L269" s="10" t="s">
        <v>134</v>
      </c>
      <c r="M269" s="5"/>
    </row>
    <row r="270" spans="2:13" ht="18" x14ac:dyDescent="0.35">
      <c r="B270" s="13"/>
      <c r="C270" s="11" t="s">
        <v>176</v>
      </c>
      <c r="D270" s="3">
        <v>200</v>
      </c>
      <c r="E270" s="3">
        <v>200</v>
      </c>
      <c r="F270" s="3">
        <v>0.2</v>
      </c>
      <c r="G270" s="3">
        <v>0.2</v>
      </c>
      <c r="H270" s="3">
        <v>22.3</v>
      </c>
      <c r="I270" s="3">
        <v>110</v>
      </c>
      <c r="J270" s="3" t="s">
        <v>58</v>
      </c>
      <c r="K270" s="3">
        <v>859</v>
      </c>
      <c r="L270" s="4" t="s">
        <v>150</v>
      </c>
      <c r="M270" s="5"/>
    </row>
    <row r="271" spans="2:13" ht="18" x14ac:dyDescent="0.35">
      <c r="B271" s="13"/>
      <c r="C271" s="9" t="s">
        <v>160</v>
      </c>
      <c r="D271" s="3">
        <v>80</v>
      </c>
      <c r="E271" s="3">
        <v>120</v>
      </c>
      <c r="F271" s="3">
        <v>8</v>
      </c>
      <c r="G271" s="3">
        <v>1</v>
      </c>
      <c r="H271" s="3">
        <v>40</v>
      </c>
      <c r="I271" s="3">
        <v>188</v>
      </c>
      <c r="J271" s="21"/>
      <c r="K271" s="3" t="s">
        <v>36</v>
      </c>
      <c r="L271" s="10" t="s">
        <v>37</v>
      </c>
      <c r="M271" s="5"/>
    </row>
    <row r="272" spans="2:13" ht="18" x14ac:dyDescent="0.35">
      <c r="B272" s="13"/>
      <c r="C272" s="17" t="s">
        <v>38</v>
      </c>
      <c r="D272" s="34"/>
      <c r="E272" s="34"/>
      <c r="F272" s="39">
        <f>SUM(F265:F271)</f>
        <v>47.25</v>
      </c>
      <c r="G272" s="34">
        <f>SUM(G265:G271)</f>
        <v>47.250000000000007</v>
      </c>
      <c r="H272" s="34">
        <f>SUM(H265:H271)</f>
        <v>154.76999999999998</v>
      </c>
      <c r="I272" s="34">
        <f>SUM(I265:I271)</f>
        <v>1254.6999999999998</v>
      </c>
      <c r="J272" s="34">
        <f>SUM(J265:J271)</f>
        <v>20.91</v>
      </c>
      <c r="K272" s="34"/>
      <c r="L272" s="4"/>
      <c r="M272" s="19">
        <f>100/I276*I272</f>
        <v>51.233156390363405</v>
      </c>
    </row>
    <row r="273" spans="2:13" ht="18" x14ac:dyDescent="0.35">
      <c r="B273" s="13" t="s">
        <v>84</v>
      </c>
      <c r="C273" s="11" t="s">
        <v>247</v>
      </c>
      <c r="D273" s="3">
        <v>90</v>
      </c>
      <c r="E273" s="3">
        <v>90</v>
      </c>
      <c r="F273" s="3">
        <v>7.56</v>
      </c>
      <c r="G273" s="3">
        <v>13.4</v>
      </c>
      <c r="H273" s="3">
        <v>62.2</v>
      </c>
      <c r="I273" s="3">
        <v>257.8</v>
      </c>
      <c r="J273" s="3">
        <v>0</v>
      </c>
      <c r="K273" s="3">
        <v>426</v>
      </c>
      <c r="L273" s="4" t="s">
        <v>60</v>
      </c>
      <c r="M273" s="5"/>
    </row>
    <row r="274" spans="2:13" ht="18" x14ac:dyDescent="0.35">
      <c r="B274" s="13"/>
      <c r="C274" s="11" t="s">
        <v>229</v>
      </c>
      <c r="D274" s="3">
        <v>200</v>
      </c>
      <c r="E274" s="3">
        <v>200</v>
      </c>
      <c r="F274" s="16">
        <v>0.38</v>
      </c>
      <c r="G274" s="3">
        <v>0.17</v>
      </c>
      <c r="H274" s="3">
        <v>20.350000000000001</v>
      </c>
      <c r="I274" s="3">
        <v>126</v>
      </c>
      <c r="J274" s="3">
        <v>156</v>
      </c>
      <c r="K274" s="3">
        <v>388</v>
      </c>
      <c r="L274" s="10" t="s">
        <v>41</v>
      </c>
      <c r="M274" s="5"/>
    </row>
    <row r="275" spans="2:13" ht="18" x14ac:dyDescent="0.35">
      <c r="B275" s="13"/>
      <c r="C275" s="17" t="s">
        <v>42</v>
      </c>
      <c r="D275" s="34"/>
      <c r="E275" s="34"/>
      <c r="F275" s="34">
        <f>SUM(F273:F274)</f>
        <v>7.9399999999999995</v>
      </c>
      <c r="G275" s="34">
        <f>SUM(G273:G274)</f>
        <v>13.57</v>
      </c>
      <c r="H275" s="34">
        <f>SUM(H273:H274)</f>
        <v>82.550000000000011</v>
      </c>
      <c r="I275" s="34">
        <f>SUM(I273:I274)</f>
        <v>383.8</v>
      </c>
      <c r="J275" s="34">
        <f>SUM(J273:J274)</f>
        <v>156</v>
      </c>
      <c r="K275" s="34"/>
      <c r="L275" s="10"/>
      <c r="M275" s="19">
        <f>100/I276*I275</f>
        <v>15.671702735810534</v>
      </c>
    </row>
    <row r="276" spans="2:13" ht="36" x14ac:dyDescent="0.35">
      <c r="B276" s="25" t="s">
        <v>135</v>
      </c>
      <c r="C276" s="26"/>
      <c r="D276" s="30">
        <f>SUM(D259:D275)</f>
        <v>1670</v>
      </c>
      <c r="E276" s="30">
        <f>SUM(E259:E275)</f>
        <v>1910</v>
      </c>
      <c r="F276" s="40">
        <f>SUM(F275,F272,F264)</f>
        <v>81.489999999999995</v>
      </c>
      <c r="G276" s="40">
        <f>SUM(G275,G272,G264)</f>
        <v>91.72</v>
      </c>
      <c r="H276" s="40">
        <f>SUM(H275,H272,H264)</f>
        <v>347.39</v>
      </c>
      <c r="I276" s="40">
        <f>SUM(I275,I272,I264)</f>
        <v>2449</v>
      </c>
      <c r="J276" s="40">
        <f>SUM(J275,J272,J264)</f>
        <v>178.71</v>
      </c>
      <c r="K276" s="30">
        <f>SUM(K259:K275)</f>
        <v>3517</v>
      </c>
      <c r="L276" s="4"/>
      <c r="M276" s="8"/>
    </row>
    <row r="277" spans="2:13" ht="36" x14ac:dyDescent="0.35">
      <c r="B277" s="2"/>
      <c r="C277" s="9" t="s">
        <v>45</v>
      </c>
      <c r="D277" s="12"/>
      <c r="E277" s="12"/>
      <c r="F277" s="12">
        <v>1</v>
      </c>
      <c r="G277" s="12">
        <v>1</v>
      </c>
      <c r="H277" s="12">
        <v>4</v>
      </c>
      <c r="I277" s="12"/>
      <c r="J277" s="12"/>
      <c r="K277" s="12"/>
      <c r="L277" s="10"/>
      <c r="M277" s="5"/>
    </row>
    <row r="278" spans="2:13" ht="24.75" customHeight="1" x14ac:dyDescent="0.35">
      <c r="B278" s="67" t="s">
        <v>136</v>
      </c>
      <c r="C278" s="68"/>
      <c r="D278" s="60"/>
      <c r="E278" s="60"/>
      <c r="F278" s="61"/>
      <c r="G278" s="61"/>
      <c r="H278" s="61"/>
      <c r="I278" s="61"/>
      <c r="J278" s="61"/>
      <c r="K278" s="12"/>
      <c r="L278" s="4"/>
      <c r="M278" s="22"/>
    </row>
    <row r="279" spans="2:13" ht="22.5" customHeight="1" x14ac:dyDescent="0.35">
      <c r="B279" s="67" t="s">
        <v>137</v>
      </c>
      <c r="C279" s="68"/>
      <c r="D279" s="60"/>
      <c r="E279" s="60"/>
      <c r="F279" s="61"/>
      <c r="G279" s="61"/>
      <c r="H279" s="61"/>
      <c r="I279" s="61"/>
      <c r="J279" s="61"/>
      <c r="K279" s="12"/>
      <c r="L279" s="10"/>
      <c r="M279" s="22"/>
    </row>
    <row r="280" spans="2:13" ht="19.5" customHeight="1" x14ac:dyDescent="0.35">
      <c r="B280" s="67" t="s">
        <v>138</v>
      </c>
      <c r="C280" s="68"/>
      <c r="D280" s="60"/>
      <c r="E280" s="60"/>
      <c r="F280" s="60">
        <v>1</v>
      </c>
      <c r="G280" s="60">
        <v>1</v>
      </c>
      <c r="H280" s="60">
        <v>4</v>
      </c>
      <c r="I280" s="60"/>
      <c r="J280" s="60"/>
      <c r="K280" s="12"/>
      <c r="L280" s="4"/>
      <c r="M280" s="22"/>
    </row>
    <row r="281" spans="2:13" ht="18.600000000000001" thickBot="1" x14ac:dyDescent="0.4">
      <c r="B281" s="62"/>
      <c r="C281" s="63"/>
      <c r="D281" s="64"/>
      <c r="E281" s="64"/>
      <c r="F281" s="64"/>
      <c r="G281" s="64"/>
      <c r="H281" s="64"/>
      <c r="I281" s="64"/>
      <c r="J281" s="64"/>
      <c r="K281" s="64"/>
      <c r="L281" s="65"/>
      <c r="M281" s="66"/>
    </row>
    <row r="282" spans="2:13" ht="15" thickTop="1" x14ac:dyDescent="0.3"/>
  </sheetData>
  <mergeCells count="14">
    <mergeCell ref="B278:C278"/>
    <mergeCell ref="B279:C279"/>
    <mergeCell ref="B280:C280"/>
    <mergeCell ref="M5:M7"/>
    <mergeCell ref="B4:M4"/>
    <mergeCell ref="B5:B7"/>
    <mergeCell ref="C5:C7"/>
    <mergeCell ref="D5:D7"/>
    <mergeCell ref="E5:E7"/>
    <mergeCell ref="F5:H7"/>
    <mergeCell ref="I5:I7"/>
    <mergeCell ref="J5:J7"/>
    <mergeCell ref="K5:K7"/>
    <mergeCell ref="L5:L7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2025-07-04T04:53:37Z</dcterms:modified>
</cp:coreProperties>
</file>